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ka/Box/Client/38 Degrees/Projects/2021/"/>
    </mc:Choice>
  </mc:AlternateContent>
  <xr:revisionPtr revIDLastSave="0" documentId="13_ncr:1_{7C10A480-FF7C-4040-99EE-581C5EC80D2D}" xr6:coauthVersionLast="47" xr6:coauthVersionMax="47" xr10:uidLastSave="{00000000-0000-0000-0000-000000000000}"/>
  <bookViews>
    <workbookView xWindow="0" yWindow="460" windowWidth="28800" windowHeight="16380" activeTab="2" xr2:uid="{00000000-000D-0000-FFFF-FFFF00000000}"/>
  </bookViews>
  <sheets>
    <sheet name="Agenda for Change" sheetId="1" r:id="rId1"/>
    <sheet name="Inner London - additional" sheetId="2" r:id="rId2"/>
    <sheet name="Outer London" sheetId="3" r:id="rId3"/>
    <sheet name="Frin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4" l="1"/>
  <c r="K47" i="4" s="1"/>
  <c r="O47" i="4" s="1"/>
  <c r="S47" i="4" s="1"/>
  <c r="G46" i="4"/>
  <c r="K46" i="4" s="1"/>
  <c r="O46" i="4" s="1"/>
  <c r="S46" i="4" s="1"/>
  <c r="I49" i="4"/>
  <c r="M49" i="4" s="1"/>
  <c r="Q49" i="4" s="1"/>
  <c r="U49" i="4" s="1"/>
  <c r="H49" i="4"/>
  <c r="L49" i="4" s="1"/>
  <c r="P49" i="4" s="1"/>
  <c r="T49" i="4" s="1"/>
  <c r="G49" i="4"/>
  <c r="K49" i="4" s="1"/>
  <c r="O49" i="4" s="1"/>
  <c r="S49" i="4" s="1"/>
  <c r="F49" i="4"/>
  <c r="J49" i="4" s="1"/>
  <c r="N49" i="4" s="1"/>
  <c r="R49" i="4" s="1"/>
  <c r="I48" i="4"/>
  <c r="M48" i="4" s="1"/>
  <c r="Q48" i="4" s="1"/>
  <c r="U48" i="4" s="1"/>
  <c r="H48" i="4"/>
  <c r="L48" i="4" s="1"/>
  <c r="P48" i="4" s="1"/>
  <c r="T48" i="4" s="1"/>
  <c r="G48" i="4"/>
  <c r="K48" i="4" s="1"/>
  <c r="O48" i="4" s="1"/>
  <c r="S48" i="4" s="1"/>
  <c r="F48" i="4"/>
  <c r="J48" i="4" s="1"/>
  <c r="N48" i="4" s="1"/>
  <c r="R48" i="4" s="1"/>
  <c r="I47" i="4"/>
  <c r="M47" i="4" s="1"/>
  <c r="Q47" i="4" s="1"/>
  <c r="U47" i="4" s="1"/>
  <c r="H47" i="4"/>
  <c r="L47" i="4" s="1"/>
  <c r="P47" i="4" s="1"/>
  <c r="T47" i="4" s="1"/>
  <c r="H46" i="4"/>
  <c r="L46" i="4" s="1"/>
  <c r="P46" i="4" s="1"/>
  <c r="T46" i="4" s="1"/>
  <c r="I45" i="4"/>
  <c r="M45" i="4" s="1"/>
  <c r="Q45" i="4" s="1"/>
  <c r="U45" i="4" s="1"/>
  <c r="H45" i="4"/>
  <c r="L45" i="4" s="1"/>
  <c r="P45" i="4" s="1"/>
  <c r="T45" i="4" s="1"/>
  <c r="G45" i="4"/>
  <c r="K45" i="4" s="1"/>
  <c r="O45" i="4" s="1"/>
  <c r="S45" i="4" s="1"/>
  <c r="F45" i="4"/>
  <c r="J45" i="4" s="1"/>
  <c r="N45" i="4" s="1"/>
  <c r="R45" i="4" s="1"/>
  <c r="I44" i="4"/>
  <c r="M44" i="4" s="1"/>
  <c r="Q44" i="4" s="1"/>
  <c r="U44" i="4" s="1"/>
  <c r="H44" i="4"/>
  <c r="L44" i="4" s="1"/>
  <c r="P44" i="4" s="1"/>
  <c r="T44" i="4" s="1"/>
  <c r="G44" i="4"/>
  <c r="K44" i="4" s="1"/>
  <c r="O44" i="4" s="1"/>
  <c r="S44" i="4" s="1"/>
  <c r="F44" i="4"/>
  <c r="J44" i="4" s="1"/>
  <c r="N44" i="4" s="1"/>
  <c r="R44" i="4" s="1"/>
  <c r="I48" i="3"/>
  <c r="M48" i="3" s="1"/>
  <c r="Q48" i="3" s="1"/>
  <c r="U48" i="3" s="1"/>
  <c r="I47" i="3"/>
  <c r="M47" i="3" s="1"/>
  <c r="Q47" i="3" s="1"/>
  <c r="U47" i="3" s="1"/>
  <c r="I46" i="3"/>
  <c r="M46" i="3" s="1"/>
  <c r="Q46" i="3" s="1"/>
  <c r="U46" i="3" s="1"/>
  <c r="I44" i="3"/>
  <c r="M44" i="3" s="1"/>
  <c r="Q44" i="3" s="1"/>
  <c r="U44" i="3" s="1"/>
  <c r="I49" i="3"/>
  <c r="M49" i="3" s="1"/>
  <c r="Q49" i="3" s="1"/>
  <c r="U49" i="3" s="1"/>
  <c r="H49" i="3"/>
  <c r="L49" i="3" s="1"/>
  <c r="P49" i="3" s="1"/>
  <c r="T49" i="3" s="1"/>
  <c r="G49" i="3"/>
  <c r="K49" i="3" s="1"/>
  <c r="O49" i="3" s="1"/>
  <c r="S49" i="3" s="1"/>
  <c r="F49" i="3"/>
  <c r="J49" i="3" s="1"/>
  <c r="N49" i="3" s="1"/>
  <c r="R49" i="3" s="1"/>
  <c r="H48" i="3"/>
  <c r="L48" i="3" s="1"/>
  <c r="P48" i="3" s="1"/>
  <c r="T48" i="3" s="1"/>
  <c r="G48" i="3"/>
  <c r="K48" i="3" s="1"/>
  <c r="O48" i="3" s="1"/>
  <c r="S48" i="3" s="1"/>
  <c r="F48" i="3"/>
  <c r="J48" i="3" s="1"/>
  <c r="N48" i="3" s="1"/>
  <c r="R48" i="3" s="1"/>
  <c r="F47" i="3"/>
  <c r="J47" i="3" s="1"/>
  <c r="N47" i="3" s="1"/>
  <c r="R47" i="3" s="1"/>
  <c r="F46" i="3"/>
  <c r="J46" i="3" s="1"/>
  <c r="N46" i="3" s="1"/>
  <c r="R46" i="3" s="1"/>
  <c r="I45" i="3"/>
  <c r="M45" i="3" s="1"/>
  <c r="Q45" i="3" s="1"/>
  <c r="U45" i="3" s="1"/>
  <c r="H45" i="3"/>
  <c r="L45" i="3" s="1"/>
  <c r="P45" i="3" s="1"/>
  <c r="T45" i="3" s="1"/>
  <c r="G45" i="3"/>
  <c r="K45" i="3" s="1"/>
  <c r="O45" i="3" s="1"/>
  <c r="S45" i="3" s="1"/>
  <c r="F45" i="3"/>
  <c r="J45" i="3" s="1"/>
  <c r="N45" i="3" s="1"/>
  <c r="R45" i="3" s="1"/>
  <c r="H44" i="3"/>
  <c r="L44" i="3" s="1"/>
  <c r="P44" i="3" s="1"/>
  <c r="T44" i="3" s="1"/>
  <c r="G44" i="3"/>
  <c r="K44" i="3" s="1"/>
  <c r="O44" i="3" s="1"/>
  <c r="S44" i="3" s="1"/>
  <c r="F44" i="3"/>
  <c r="J44" i="3" s="1"/>
  <c r="N44" i="3" s="1"/>
  <c r="R44" i="3" s="1"/>
  <c r="G48" i="2"/>
  <c r="K48" i="2" s="1"/>
  <c r="O48" i="2" s="1"/>
  <c r="S48" i="2" s="1"/>
  <c r="G47" i="2"/>
  <c r="K47" i="2" s="1"/>
  <c r="O47" i="2" s="1"/>
  <c r="S47" i="2" s="1"/>
  <c r="G46" i="2"/>
  <c r="K46" i="2" s="1"/>
  <c r="O46" i="2" s="1"/>
  <c r="S46" i="2" s="1"/>
  <c r="I49" i="2"/>
  <c r="M49" i="2" s="1"/>
  <c r="Q49" i="2" s="1"/>
  <c r="U49" i="2" s="1"/>
  <c r="H49" i="2"/>
  <c r="L49" i="2" s="1"/>
  <c r="P49" i="2" s="1"/>
  <c r="T49" i="2" s="1"/>
  <c r="G49" i="2"/>
  <c r="K49" i="2" s="1"/>
  <c r="O49" i="2" s="1"/>
  <c r="S49" i="2" s="1"/>
  <c r="F49" i="2"/>
  <c r="J49" i="2" s="1"/>
  <c r="N49" i="2" s="1"/>
  <c r="R49" i="2" s="1"/>
  <c r="I48" i="2"/>
  <c r="M48" i="2" s="1"/>
  <c r="Q48" i="2" s="1"/>
  <c r="U48" i="2" s="1"/>
  <c r="H48" i="2"/>
  <c r="L48" i="2" s="1"/>
  <c r="P48" i="2" s="1"/>
  <c r="T48" i="2" s="1"/>
  <c r="F48" i="2"/>
  <c r="J48" i="2" s="1"/>
  <c r="N48" i="2" s="1"/>
  <c r="R48" i="2" s="1"/>
  <c r="I47" i="2"/>
  <c r="M47" i="2" s="1"/>
  <c r="Q47" i="2" s="1"/>
  <c r="U47" i="2" s="1"/>
  <c r="H47" i="2"/>
  <c r="L47" i="2" s="1"/>
  <c r="P47" i="2" s="1"/>
  <c r="T47" i="2" s="1"/>
  <c r="H46" i="2"/>
  <c r="L46" i="2" s="1"/>
  <c r="P46" i="2" s="1"/>
  <c r="T46" i="2" s="1"/>
  <c r="I45" i="2"/>
  <c r="M45" i="2" s="1"/>
  <c r="Q45" i="2" s="1"/>
  <c r="U45" i="2" s="1"/>
  <c r="H45" i="2"/>
  <c r="L45" i="2" s="1"/>
  <c r="P45" i="2" s="1"/>
  <c r="T45" i="2" s="1"/>
  <c r="G45" i="2"/>
  <c r="K45" i="2" s="1"/>
  <c r="O45" i="2" s="1"/>
  <c r="S45" i="2" s="1"/>
  <c r="F45" i="2"/>
  <c r="J45" i="2" s="1"/>
  <c r="N45" i="2" s="1"/>
  <c r="R45" i="2" s="1"/>
  <c r="I44" i="2"/>
  <c r="M44" i="2" s="1"/>
  <c r="Q44" i="2" s="1"/>
  <c r="U44" i="2" s="1"/>
  <c r="H44" i="2"/>
  <c r="L44" i="2" s="1"/>
  <c r="P44" i="2" s="1"/>
  <c r="T44" i="2" s="1"/>
  <c r="G44" i="2"/>
  <c r="K44" i="2" s="1"/>
  <c r="O44" i="2" s="1"/>
  <c r="S44" i="2" s="1"/>
  <c r="F44" i="2"/>
  <c r="J44" i="2" s="1"/>
  <c r="N44" i="2" s="1"/>
  <c r="R44" i="2" s="1"/>
  <c r="I46" i="4" l="1"/>
  <c r="M46" i="4" s="1"/>
  <c r="Q46" i="4" s="1"/>
  <c r="U46" i="4" s="1"/>
  <c r="F46" i="4"/>
  <c r="J46" i="4" s="1"/>
  <c r="N46" i="4" s="1"/>
  <c r="R46" i="4" s="1"/>
  <c r="F47" i="4"/>
  <c r="J47" i="4" s="1"/>
  <c r="N47" i="4" s="1"/>
  <c r="R47" i="4" s="1"/>
  <c r="G46" i="3"/>
  <c r="K46" i="3" s="1"/>
  <c r="O46" i="3" s="1"/>
  <c r="S46" i="3" s="1"/>
  <c r="G47" i="3"/>
  <c r="K47" i="3" s="1"/>
  <c r="O47" i="3" s="1"/>
  <c r="S47" i="3" s="1"/>
  <c r="H46" i="3"/>
  <c r="L46" i="3" s="1"/>
  <c r="P46" i="3" s="1"/>
  <c r="T46" i="3" s="1"/>
  <c r="H47" i="3"/>
  <c r="L47" i="3" s="1"/>
  <c r="P47" i="3" s="1"/>
  <c r="T47" i="3" s="1"/>
  <c r="I46" i="2"/>
  <c r="M46" i="2" s="1"/>
  <c r="Q46" i="2" s="1"/>
  <c r="U46" i="2" s="1"/>
  <c r="F46" i="2"/>
  <c r="J46" i="2" s="1"/>
  <c r="N46" i="2" s="1"/>
  <c r="R46" i="2" s="1"/>
  <c r="F47" i="2"/>
  <c r="J47" i="2" s="1"/>
  <c r="N47" i="2" s="1"/>
  <c r="R47" i="2" s="1"/>
  <c r="J49" i="1" l="1"/>
  <c r="N49" i="1" s="1"/>
  <c r="R49" i="1" s="1"/>
  <c r="V49" i="1" s="1"/>
  <c r="I49" i="1"/>
  <c r="M49" i="1" s="1"/>
  <c r="Q49" i="1" s="1"/>
  <c r="U49" i="1" s="1"/>
  <c r="H49" i="1"/>
  <c r="L49" i="1" s="1"/>
  <c r="P49" i="1" s="1"/>
  <c r="T49" i="1" s="1"/>
  <c r="G49" i="1"/>
  <c r="K49" i="1" s="1"/>
  <c r="O49" i="1" s="1"/>
  <c r="S49" i="1" s="1"/>
  <c r="J48" i="1"/>
  <c r="N48" i="1" s="1"/>
  <c r="R48" i="1" s="1"/>
  <c r="V48" i="1" s="1"/>
  <c r="I48" i="1"/>
  <c r="M48" i="1" s="1"/>
  <c r="Q48" i="1" s="1"/>
  <c r="U48" i="1" s="1"/>
  <c r="H48" i="1"/>
  <c r="L48" i="1" s="1"/>
  <c r="P48" i="1" s="1"/>
  <c r="T48" i="1" s="1"/>
  <c r="G48" i="1"/>
  <c r="K48" i="1" s="1"/>
  <c r="O48" i="1" s="1"/>
  <c r="S48" i="1" s="1"/>
  <c r="J47" i="1"/>
  <c r="N47" i="1" s="1"/>
  <c r="R47" i="1" s="1"/>
  <c r="V47" i="1" s="1"/>
  <c r="I47" i="1"/>
  <c r="M47" i="1" s="1"/>
  <c r="Q47" i="1" s="1"/>
  <c r="U47" i="1" s="1"/>
  <c r="H47" i="1"/>
  <c r="L47" i="1" s="1"/>
  <c r="P47" i="1" s="1"/>
  <c r="T47" i="1" s="1"/>
  <c r="G47" i="1"/>
  <c r="K47" i="1" s="1"/>
  <c r="O47" i="1" s="1"/>
  <c r="S47" i="1" s="1"/>
  <c r="J46" i="1"/>
  <c r="N46" i="1" s="1"/>
  <c r="R46" i="1" s="1"/>
  <c r="V46" i="1" s="1"/>
  <c r="I46" i="1"/>
  <c r="M46" i="1" s="1"/>
  <c r="Q46" i="1" s="1"/>
  <c r="U46" i="1" s="1"/>
  <c r="H46" i="1"/>
  <c r="L46" i="1" s="1"/>
  <c r="P46" i="1" s="1"/>
  <c r="T46" i="1" s="1"/>
  <c r="G46" i="1"/>
  <c r="K46" i="1" s="1"/>
  <c r="O46" i="1" s="1"/>
  <c r="S46" i="1" s="1"/>
  <c r="J45" i="1"/>
  <c r="N45" i="1" s="1"/>
  <c r="R45" i="1" s="1"/>
  <c r="V45" i="1" s="1"/>
  <c r="I45" i="1"/>
  <c r="M45" i="1" s="1"/>
  <c r="Q45" i="1" s="1"/>
  <c r="U45" i="1" s="1"/>
  <c r="H45" i="1"/>
  <c r="L45" i="1" s="1"/>
  <c r="P45" i="1" s="1"/>
  <c r="T45" i="1" s="1"/>
  <c r="G45" i="1"/>
  <c r="K45" i="1" s="1"/>
  <c r="O45" i="1" s="1"/>
  <c r="S45" i="1" s="1"/>
  <c r="J44" i="1"/>
  <c r="N44" i="1" s="1"/>
  <c r="R44" i="1" s="1"/>
  <c r="V44" i="1" s="1"/>
  <c r="I44" i="1"/>
  <c r="M44" i="1" s="1"/>
  <c r="Q44" i="1" s="1"/>
  <c r="U44" i="1" s="1"/>
  <c r="H44" i="1"/>
  <c r="L44" i="1" s="1"/>
  <c r="P44" i="1" s="1"/>
  <c r="T44" i="1" s="1"/>
  <c r="G44" i="1"/>
  <c r="K44" i="1" s="1"/>
  <c r="O44" i="1" s="1"/>
  <c r="S44" i="1" s="1"/>
  <c r="J43" i="1"/>
  <c r="N43" i="1" s="1"/>
  <c r="R43" i="1" s="1"/>
  <c r="V43" i="1" s="1"/>
  <c r="I43" i="1"/>
  <c r="M43" i="1" s="1"/>
  <c r="Q43" i="1" s="1"/>
  <c r="U43" i="1" s="1"/>
  <c r="H43" i="1"/>
  <c r="L43" i="1" s="1"/>
  <c r="P43" i="1" s="1"/>
  <c r="T43" i="1" s="1"/>
  <c r="G43" i="1"/>
  <c r="K43" i="1" s="1"/>
  <c r="O43" i="1" s="1"/>
  <c r="S43" i="1" s="1"/>
  <c r="J42" i="1"/>
  <c r="N42" i="1" s="1"/>
  <c r="R42" i="1" s="1"/>
  <c r="V42" i="1" s="1"/>
  <c r="I42" i="1"/>
  <c r="M42" i="1" s="1"/>
  <c r="Q42" i="1" s="1"/>
  <c r="U42" i="1" s="1"/>
  <c r="H42" i="1"/>
  <c r="L42" i="1" s="1"/>
  <c r="G42" i="1"/>
  <c r="K42" i="1" s="1"/>
  <c r="O42" i="1" s="1"/>
  <c r="S42" i="1" s="1"/>
  <c r="J41" i="1"/>
  <c r="N41" i="1" s="1"/>
  <c r="R41" i="1" s="1"/>
  <c r="V41" i="1" s="1"/>
  <c r="I41" i="1"/>
  <c r="M41" i="1" s="1"/>
  <c r="Q41" i="1" s="1"/>
  <c r="U41" i="1" s="1"/>
  <c r="H41" i="1"/>
  <c r="L41" i="1" s="1"/>
  <c r="P41" i="1" s="1"/>
  <c r="T41" i="1" s="1"/>
  <c r="G41" i="1"/>
  <c r="K41" i="1" s="1"/>
  <c r="O41" i="1" s="1"/>
  <c r="S41" i="1" s="1"/>
  <c r="J40" i="1"/>
  <c r="N40" i="1" s="1"/>
  <c r="R40" i="1" s="1"/>
  <c r="V40" i="1" s="1"/>
  <c r="I40" i="1"/>
  <c r="M40" i="1" s="1"/>
  <c r="Q40" i="1" s="1"/>
  <c r="U40" i="1" s="1"/>
  <c r="H40" i="1"/>
  <c r="L40" i="1" s="1"/>
  <c r="P40" i="1" s="1"/>
  <c r="T40" i="1" s="1"/>
  <c r="G40" i="1"/>
  <c r="K40" i="1" s="1"/>
  <c r="O40" i="1" s="1"/>
  <c r="S40" i="1" s="1"/>
  <c r="J39" i="1"/>
  <c r="N39" i="1" s="1"/>
  <c r="R39" i="1" s="1"/>
  <c r="V39" i="1" s="1"/>
  <c r="I39" i="1"/>
  <c r="M39" i="1" s="1"/>
  <c r="Q39" i="1" s="1"/>
  <c r="U39" i="1" s="1"/>
  <c r="H39" i="1"/>
  <c r="L39" i="1" s="1"/>
  <c r="P39" i="1" s="1"/>
  <c r="T39" i="1" s="1"/>
  <c r="G39" i="1"/>
  <c r="K39" i="1" s="1"/>
  <c r="O39" i="1" s="1"/>
  <c r="S39" i="1" s="1"/>
  <c r="J38" i="1"/>
  <c r="N38" i="1" s="1"/>
  <c r="R38" i="1" s="1"/>
  <c r="V38" i="1" s="1"/>
  <c r="I38" i="1"/>
  <c r="M38" i="1" s="1"/>
  <c r="Q38" i="1" s="1"/>
  <c r="U38" i="1" s="1"/>
  <c r="H38" i="1"/>
  <c r="L38" i="1" s="1"/>
  <c r="P38" i="1" s="1"/>
  <c r="T38" i="1" s="1"/>
  <c r="G38" i="1"/>
  <c r="K38" i="1" s="1"/>
  <c r="O38" i="1" s="1"/>
  <c r="S38" i="1" s="1"/>
  <c r="J37" i="1"/>
  <c r="N37" i="1" s="1"/>
  <c r="R37" i="1" s="1"/>
  <c r="V37" i="1" s="1"/>
  <c r="I37" i="1"/>
  <c r="M37" i="1" s="1"/>
  <c r="Q37" i="1" s="1"/>
  <c r="U37" i="1" s="1"/>
  <c r="H37" i="1"/>
  <c r="L37" i="1" s="1"/>
  <c r="P37" i="1" s="1"/>
  <c r="T37" i="1" s="1"/>
  <c r="G37" i="1"/>
  <c r="K37" i="1" s="1"/>
  <c r="O37" i="1" s="1"/>
  <c r="S37" i="1" s="1"/>
  <c r="J36" i="1"/>
  <c r="N36" i="1" s="1"/>
  <c r="R36" i="1" s="1"/>
  <c r="V36" i="1" s="1"/>
  <c r="I36" i="1"/>
  <c r="M36" i="1" s="1"/>
  <c r="Q36" i="1" s="1"/>
  <c r="U36" i="1" s="1"/>
  <c r="H36" i="1"/>
  <c r="L36" i="1" s="1"/>
  <c r="P36" i="1" s="1"/>
  <c r="T36" i="1" s="1"/>
  <c r="G36" i="1"/>
  <c r="K36" i="1" s="1"/>
  <c r="O36" i="1" s="1"/>
  <c r="S36" i="1" s="1"/>
  <c r="I43" i="4"/>
  <c r="M43" i="4" s="1"/>
  <c r="Q43" i="4" s="1"/>
  <c r="U43" i="4" s="1"/>
  <c r="H43" i="4"/>
  <c r="L43" i="4" s="1"/>
  <c r="P43" i="4" s="1"/>
  <c r="T43" i="4" s="1"/>
  <c r="G43" i="4"/>
  <c r="K43" i="4" s="1"/>
  <c r="O43" i="4" s="1"/>
  <c r="S43" i="4" s="1"/>
  <c r="F43" i="4"/>
  <c r="J43" i="4" s="1"/>
  <c r="N43" i="4" s="1"/>
  <c r="R43" i="4" s="1"/>
  <c r="I42" i="4"/>
  <c r="M42" i="4" s="1"/>
  <c r="Q42" i="4" s="1"/>
  <c r="U42" i="4" s="1"/>
  <c r="H42" i="4"/>
  <c r="L42" i="4" s="1"/>
  <c r="G42" i="4"/>
  <c r="K42" i="4" s="1"/>
  <c r="O42" i="4" s="1"/>
  <c r="S42" i="4" s="1"/>
  <c r="F42" i="4"/>
  <c r="J42" i="4" s="1"/>
  <c r="N42" i="4" s="1"/>
  <c r="R42" i="4" s="1"/>
  <c r="I41" i="4"/>
  <c r="M41" i="4" s="1"/>
  <c r="Q41" i="4" s="1"/>
  <c r="U41" i="4" s="1"/>
  <c r="H41" i="4"/>
  <c r="L41" i="4" s="1"/>
  <c r="P41" i="4" s="1"/>
  <c r="T41" i="4" s="1"/>
  <c r="G41" i="4"/>
  <c r="K41" i="4" s="1"/>
  <c r="O41" i="4" s="1"/>
  <c r="S41" i="4" s="1"/>
  <c r="F41" i="4"/>
  <c r="J41" i="4" s="1"/>
  <c r="N41" i="4" s="1"/>
  <c r="R41" i="4" s="1"/>
  <c r="I40" i="4"/>
  <c r="M40" i="4" s="1"/>
  <c r="Q40" i="4" s="1"/>
  <c r="U40" i="4" s="1"/>
  <c r="H40" i="4"/>
  <c r="L40" i="4" s="1"/>
  <c r="P40" i="4" s="1"/>
  <c r="T40" i="4" s="1"/>
  <c r="G40" i="4"/>
  <c r="K40" i="4" s="1"/>
  <c r="O40" i="4" s="1"/>
  <c r="S40" i="4" s="1"/>
  <c r="F40" i="4"/>
  <c r="J40" i="4" s="1"/>
  <c r="N40" i="4" s="1"/>
  <c r="R40" i="4" s="1"/>
  <c r="I39" i="4"/>
  <c r="M39" i="4" s="1"/>
  <c r="Q39" i="4" s="1"/>
  <c r="U39" i="4" s="1"/>
  <c r="H39" i="4"/>
  <c r="L39" i="4" s="1"/>
  <c r="P39" i="4" s="1"/>
  <c r="T39" i="4" s="1"/>
  <c r="G39" i="4"/>
  <c r="K39" i="4" s="1"/>
  <c r="O39" i="4" s="1"/>
  <c r="S39" i="4" s="1"/>
  <c r="F39" i="4"/>
  <c r="J39" i="4" s="1"/>
  <c r="N39" i="4" s="1"/>
  <c r="R39" i="4" s="1"/>
  <c r="I38" i="4"/>
  <c r="M38" i="4" s="1"/>
  <c r="Q38" i="4" s="1"/>
  <c r="U38" i="4" s="1"/>
  <c r="H38" i="4"/>
  <c r="L38" i="4" s="1"/>
  <c r="P38" i="4" s="1"/>
  <c r="T38" i="4" s="1"/>
  <c r="G38" i="4"/>
  <c r="K38" i="4" s="1"/>
  <c r="O38" i="4" s="1"/>
  <c r="S38" i="4" s="1"/>
  <c r="F38" i="4"/>
  <c r="J38" i="4" s="1"/>
  <c r="N38" i="4" s="1"/>
  <c r="R38" i="4" s="1"/>
  <c r="I37" i="4"/>
  <c r="M37" i="4" s="1"/>
  <c r="Q37" i="4" s="1"/>
  <c r="U37" i="4" s="1"/>
  <c r="H37" i="4"/>
  <c r="L37" i="4" s="1"/>
  <c r="P37" i="4" s="1"/>
  <c r="T37" i="4" s="1"/>
  <c r="G37" i="4"/>
  <c r="K37" i="4" s="1"/>
  <c r="O37" i="4" s="1"/>
  <c r="S37" i="4" s="1"/>
  <c r="F37" i="4"/>
  <c r="J37" i="4" s="1"/>
  <c r="N37" i="4" s="1"/>
  <c r="R37" i="4" s="1"/>
  <c r="I36" i="4"/>
  <c r="M36" i="4" s="1"/>
  <c r="Q36" i="4" s="1"/>
  <c r="U36" i="4" s="1"/>
  <c r="H36" i="4"/>
  <c r="L36" i="4" s="1"/>
  <c r="P36" i="4" s="1"/>
  <c r="T36" i="4" s="1"/>
  <c r="G36" i="4"/>
  <c r="K36" i="4" s="1"/>
  <c r="O36" i="4" s="1"/>
  <c r="S36" i="4" s="1"/>
  <c r="F36" i="4"/>
  <c r="J36" i="4" s="1"/>
  <c r="N36" i="4" s="1"/>
  <c r="R36" i="4" s="1"/>
  <c r="I43" i="3"/>
  <c r="M43" i="3" s="1"/>
  <c r="Q43" i="3" s="1"/>
  <c r="U43" i="3" s="1"/>
  <c r="H43" i="3"/>
  <c r="L43" i="3" s="1"/>
  <c r="P43" i="3" s="1"/>
  <c r="T43" i="3" s="1"/>
  <c r="G43" i="3"/>
  <c r="K43" i="3" s="1"/>
  <c r="O43" i="3" s="1"/>
  <c r="S43" i="3" s="1"/>
  <c r="F43" i="3"/>
  <c r="J43" i="3" s="1"/>
  <c r="N43" i="3" s="1"/>
  <c r="R43" i="3" s="1"/>
  <c r="I42" i="3"/>
  <c r="M42" i="3" s="1"/>
  <c r="Q42" i="3" s="1"/>
  <c r="U42" i="3" s="1"/>
  <c r="H42" i="3"/>
  <c r="L42" i="3" s="1"/>
  <c r="P42" i="3" s="1"/>
  <c r="T42" i="3" s="1"/>
  <c r="G42" i="3"/>
  <c r="K42" i="3" s="1"/>
  <c r="F42" i="3"/>
  <c r="J42" i="3" s="1"/>
  <c r="N42" i="3" s="1"/>
  <c r="R42" i="3" s="1"/>
  <c r="I41" i="3"/>
  <c r="M41" i="3" s="1"/>
  <c r="Q41" i="3" s="1"/>
  <c r="U41" i="3" s="1"/>
  <c r="H41" i="3"/>
  <c r="L41" i="3" s="1"/>
  <c r="P41" i="3" s="1"/>
  <c r="T41" i="3" s="1"/>
  <c r="G41" i="3"/>
  <c r="K41" i="3" s="1"/>
  <c r="O41" i="3" s="1"/>
  <c r="S41" i="3" s="1"/>
  <c r="F41" i="3"/>
  <c r="J41" i="3" s="1"/>
  <c r="N41" i="3" s="1"/>
  <c r="R41" i="3" s="1"/>
  <c r="I40" i="3"/>
  <c r="M40" i="3" s="1"/>
  <c r="Q40" i="3" s="1"/>
  <c r="U40" i="3" s="1"/>
  <c r="H40" i="3"/>
  <c r="L40" i="3" s="1"/>
  <c r="P40" i="3" s="1"/>
  <c r="T40" i="3" s="1"/>
  <c r="G40" i="3"/>
  <c r="K40" i="3" s="1"/>
  <c r="O40" i="3" s="1"/>
  <c r="S40" i="3" s="1"/>
  <c r="F40" i="3"/>
  <c r="J40" i="3" s="1"/>
  <c r="N40" i="3" s="1"/>
  <c r="R40" i="3" s="1"/>
  <c r="I39" i="3"/>
  <c r="M39" i="3" s="1"/>
  <c r="Q39" i="3" s="1"/>
  <c r="U39" i="3" s="1"/>
  <c r="H39" i="3"/>
  <c r="G39" i="3"/>
  <c r="K39" i="3" s="1"/>
  <c r="O39" i="3" s="1"/>
  <c r="S39" i="3" s="1"/>
  <c r="F39" i="3"/>
  <c r="J39" i="3" s="1"/>
  <c r="N39" i="3" s="1"/>
  <c r="R39" i="3" s="1"/>
  <c r="I38" i="3"/>
  <c r="M38" i="3" s="1"/>
  <c r="Q38" i="3" s="1"/>
  <c r="U38" i="3" s="1"/>
  <c r="H38" i="3"/>
  <c r="L38" i="3" s="1"/>
  <c r="P38" i="3" s="1"/>
  <c r="T38" i="3" s="1"/>
  <c r="G38" i="3"/>
  <c r="K38" i="3" s="1"/>
  <c r="O38" i="3" s="1"/>
  <c r="S38" i="3" s="1"/>
  <c r="F38" i="3"/>
  <c r="J38" i="3" s="1"/>
  <c r="N38" i="3" s="1"/>
  <c r="R38" i="3" s="1"/>
  <c r="I37" i="3"/>
  <c r="M37" i="3" s="1"/>
  <c r="Q37" i="3" s="1"/>
  <c r="U37" i="3" s="1"/>
  <c r="H37" i="3"/>
  <c r="L37" i="3" s="1"/>
  <c r="P37" i="3" s="1"/>
  <c r="T37" i="3" s="1"/>
  <c r="G37" i="3"/>
  <c r="K37" i="3" s="1"/>
  <c r="O37" i="3" s="1"/>
  <c r="S37" i="3" s="1"/>
  <c r="F37" i="3"/>
  <c r="J37" i="3" s="1"/>
  <c r="N37" i="3" s="1"/>
  <c r="R37" i="3" s="1"/>
  <c r="V37" i="3" s="1"/>
  <c r="I36" i="3"/>
  <c r="M36" i="3" s="1"/>
  <c r="Q36" i="3" s="1"/>
  <c r="U36" i="3" s="1"/>
  <c r="H36" i="3"/>
  <c r="L36" i="3" s="1"/>
  <c r="P36" i="3" s="1"/>
  <c r="T36" i="3" s="1"/>
  <c r="G36" i="3"/>
  <c r="K36" i="3" s="1"/>
  <c r="O36" i="3" s="1"/>
  <c r="S36" i="3" s="1"/>
  <c r="F36" i="3"/>
  <c r="J36" i="3" s="1"/>
  <c r="N36" i="3" s="1"/>
  <c r="R36" i="3" s="1"/>
  <c r="I37" i="2"/>
  <c r="M37" i="2" s="1"/>
  <c r="Q37" i="2" s="1"/>
  <c r="U37" i="2" s="1"/>
  <c r="I38" i="2"/>
  <c r="M38" i="2" s="1"/>
  <c r="Q38" i="2" s="1"/>
  <c r="U38" i="2" s="1"/>
  <c r="I39" i="2"/>
  <c r="M39" i="2" s="1"/>
  <c r="Q39" i="2" s="1"/>
  <c r="U39" i="2" s="1"/>
  <c r="I40" i="2"/>
  <c r="M40" i="2" s="1"/>
  <c r="Q40" i="2" s="1"/>
  <c r="U40" i="2" s="1"/>
  <c r="I41" i="2"/>
  <c r="M41" i="2" s="1"/>
  <c r="Q41" i="2" s="1"/>
  <c r="U41" i="2" s="1"/>
  <c r="I42" i="2"/>
  <c r="M42" i="2" s="1"/>
  <c r="Q42" i="2" s="1"/>
  <c r="U42" i="2" s="1"/>
  <c r="I43" i="2"/>
  <c r="M43" i="2" s="1"/>
  <c r="Q43" i="2" s="1"/>
  <c r="U43" i="2" s="1"/>
  <c r="I36" i="2"/>
  <c r="M36" i="2" s="1"/>
  <c r="Q36" i="2" s="1"/>
  <c r="U36" i="2" s="1"/>
  <c r="H37" i="2"/>
  <c r="L37" i="2" s="1"/>
  <c r="P37" i="2" s="1"/>
  <c r="T37" i="2" s="1"/>
  <c r="H38" i="2"/>
  <c r="L38" i="2" s="1"/>
  <c r="P38" i="2" s="1"/>
  <c r="T38" i="2" s="1"/>
  <c r="H39" i="2"/>
  <c r="L39" i="2" s="1"/>
  <c r="P39" i="2" s="1"/>
  <c r="T39" i="2" s="1"/>
  <c r="H40" i="2"/>
  <c r="L40" i="2" s="1"/>
  <c r="P40" i="2" s="1"/>
  <c r="T40" i="2" s="1"/>
  <c r="H41" i="2"/>
  <c r="L41" i="2" s="1"/>
  <c r="P41" i="2" s="1"/>
  <c r="T41" i="2" s="1"/>
  <c r="H42" i="2"/>
  <c r="L42" i="2" s="1"/>
  <c r="P42" i="2" s="1"/>
  <c r="T42" i="2" s="1"/>
  <c r="H43" i="2"/>
  <c r="L43" i="2" s="1"/>
  <c r="P43" i="2" s="1"/>
  <c r="T43" i="2" s="1"/>
  <c r="H36" i="2"/>
  <c r="L36" i="2" s="1"/>
  <c r="P36" i="2" s="1"/>
  <c r="T36" i="2" s="1"/>
  <c r="G37" i="2"/>
  <c r="K37" i="2" s="1"/>
  <c r="O37" i="2" s="1"/>
  <c r="S37" i="2" s="1"/>
  <c r="G38" i="2"/>
  <c r="K38" i="2" s="1"/>
  <c r="O38" i="2" s="1"/>
  <c r="S38" i="2" s="1"/>
  <c r="G39" i="2"/>
  <c r="K39" i="2" s="1"/>
  <c r="O39" i="2" s="1"/>
  <c r="S39" i="2" s="1"/>
  <c r="G40" i="2"/>
  <c r="K40" i="2" s="1"/>
  <c r="O40" i="2" s="1"/>
  <c r="S40" i="2" s="1"/>
  <c r="G41" i="2"/>
  <c r="K41" i="2" s="1"/>
  <c r="O41" i="2" s="1"/>
  <c r="S41" i="2" s="1"/>
  <c r="G42" i="2"/>
  <c r="K42" i="2" s="1"/>
  <c r="O42" i="2" s="1"/>
  <c r="S42" i="2" s="1"/>
  <c r="G43" i="2"/>
  <c r="K43" i="2" s="1"/>
  <c r="O43" i="2" s="1"/>
  <c r="S43" i="2" s="1"/>
  <c r="G36" i="2"/>
  <c r="K36" i="2" s="1"/>
  <c r="O36" i="2" s="1"/>
  <c r="S36" i="2" s="1"/>
  <c r="F36" i="2"/>
  <c r="J36" i="2" s="1"/>
  <c r="N36" i="2" s="1"/>
  <c r="R36" i="2" s="1"/>
  <c r="G19" i="4"/>
  <c r="H19" i="4" s="1"/>
  <c r="L19" i="4" s="1"/>
  <c r="P19" i="4" s="1"/>
  <c r="T19" i="4" s="1"/>
  <c r="G20" i="4"/>
  <c r="K20" i="4" s="1"/>
  <c r="O20" i="4" s="1"/>
  <c r="S20" i="4" s="1"/>
  <c r="W20" i="4" s="1"/>
  <c r="G21" i="4"/>
  <c r="K21" i="4" s="1"/>
  <c r="O21" i="4" s="1"/>
  <c r="S21" i="4" s="1"/>
  <c r="W21" i="4" s="1"/>
  <c r="G22" i="4"/>
  <c r="I22" i="4" s="1"/>
  <c r="M22" i="4" s="1"/>
  <c r="Q22" i="4" s="1"/>
  <c r="U22" i="4" s="1"/>
  <c r="G23" i="4"/>
  <c r="H23" i="4" s="1"/>
  <c r="L23" i="4" s="1"/>
  <c r="P23" i="4" s="1"/>
  <c r="T23" i="4" s="1"/>
  <c r="G24" i="4"/>
  <c r="K24" i="4" s="1"/>
  <c r="O24" i="4" s="1"/>
  <c r="S24" i="4" s="1"/>
  <c r="W24" i="4" s="1"/>
  <c r="G25" i="4"/>
  <c r="G26" i="4"/>
  <c r="I26" i="4" s="1"/>
  <c r="M26" i="4" s="1"/>
  <c r="Q26" i="4" s="1"/>
  <c r="U26" i="4" s="1"/>
  <c r="G27" i="4"/>
  <c r="H27" i="4" s="1"/>
  <c r="L27" i="4" s="1"/>
  <c r="P27" i="4" s="1"/>
  <c r="T27" i="4" s="1"/>
  <c r="G28" i="4"/>
  <c r="K28" i="4" s="1"/>
  <c r="O28" i="4" s="1"/>
  <c r="S28" i="4" s="1"/>
  <c r="W28" i="4" s="1"/>
  <c r="G29" i="4"/>
  <c r="K29" i="4" s="1"/>
  <c r="O29" i="4" s="1"/>
  <c r="S29" i="4" s="1"/>
  <c r="W29" i="4" s="1"/>
  <c r="G30" i="4"/>
  <c r="I30" i="4" s="1"/>
  <c r="M30" i="4" s="1"/>
  <c r="Q30" i="4" s="1"/>
  <c r="U30" i="4" s="1"/>
  <c r="G31" i="4"/>
  <c r="H31" i="4" s="1"/>
  <c r="L31" i="4" s="1"/>
  <c r="P31" i="4" s="1"/>
  <c r="T31" i="4" s="1"/>
  <c r="G32" i="4"/>
  <c r="K32" i="4" s="1"/>
  <c r="O32" i="4" s="1"/>
  <c r="S32" i="4" s="1"/>
  <c r="W32" i="4" s="1"/>
  <c r="G18" i="4"/>
  <c r="K18" i="4" s="1"/>
  <c r="O18" i="4" s="1"/>
  <c r="S18" i="4" s="1"/>
  <c r="W18" i="4" s="1"/>
  <c r="G5" i="4"/>
  <c r="K5" i="4" s="1"/>
  <c r="O5" i="4" s="1"/>
  <c r="S5" i="4" s="1"/>
  <c r="W5" i="4" s="1"/>
  <c r="G6" i="4"/>
  <c r="K6" i="4" s="1"/>
  <c r="O6" i="4" s="1"/>
  <c r="S6" i="4" s="1"/>
  <c r="W6" i="4" s="1"/>
  <c r="G7" i="4"/>
  <c r="K7" i="4" s="1"/>
  <c r="O7" i="4" s="1"/>
  <c r="S7" i="4" s="1"/>
  <c r="W7" i="4" s="1"/>
  <c r="G8" i="4"/>
  <c r="J8" i="4" s="1"/>
  <c r="N8" i="4" s="1"/>
  <c r="R8" i="4" s="1"/>
  <c r="V8" i="4" s="1"/>
  <c r="G9" i="4"/>
  <c r="K9" i="4" s="1"/>
  <c r="O9" i="4" s="1"/>
  <c r="S9" i="4" s="1"/>
  <c r="W9" i="4" s="1"/>
  <c r="G10" i="4"/>
  <c r="K10" i="4" s="1"/>
  <c r="O10" i="4" s="1"/>
  <c r="S10" i="4" s="1"/>
  <c r="W10" i="4" s="1"/>
  <c r="G11" i="4"/>
  <c r="K11" i="4" s="1"/>
  <c r="O11" i="4" s="1"/>
  <c r="S11" i="4" s="1"/>
  <c r="W11" i="4" s="1"/>
  <c r="G12" i="4"/>
  <c r="K12" i="4" s="1"/>
  <c r="O12" i="4" s="1"/>
  <c r="S12" i="4" s="1"/>
  <c r="W12" i="4" s="1"/>
  <c r="G13" i="4"/>
  <c r="G14" i="4"/>
  <c r="K14" i="4" s="1"/>
  <c r="O14" i="4" s="1"/>
  <c r="S14" i="4" s="1"/>
  <c r="W14" i="4" s="1"/>
  <c r="G15" i="4"/>
  <c r="H15" i="4" s="1"/>
  <c r="L15" i="4" s="1"/>
  <c r="P15" i="4" s="1"/>
  <c r="T15" i="4" s="1"/>
  <c r="G16" i="4"/>
  <c r="K16" i="4" s="1"/>
  <c r="O16" i="4" s="1"/>
  <c r="S16" i="4" s="1"/>
  <c r="W16" i="4" s="1"/>
  <c r="G17" i="4"/>
  <c r="K17" i="4" s="1"/>
  <c r="O17" i="4" s="1"/>
  <c r="S17" i="4" s="1"/>
  <c r="W17" i="4" s="1"/>
  <c r="G4" i="4"/>
  <c r="J4" i="4" s="1"/>
  <c r="N4" i="4" s="1"/>
  <c r="R4" i="4" s="1"/>
  <c r="V4" i="4" s="1"/>
  <c r="F43" i="2"/>
  <c r="J43" i="2" s="1"/>
  <c r="N43" i="2" s="1"/>
  <c r="R43" i="2" s="1"/>
  <c r="F42" i="2"/>
  <c r="J42" i="2" s="1"/>
  <c r="N42" i="2" s="1"/>
  <c r="R42" i="2" s="1"/>
  <c r="F41" i="2"/>
  <c r="J41" i="2" s="1"/>
  <c r="N41" i="2" s="1"/>
  <c r="R41" i="2" s="1"/>
  <c r="F40" i="2"/>
  <c r="J40" i="2" s="1"/>
  <c r="N40" i="2" s="1"/>
  <c r="R40" i="2" s="1"/>
  <c r="F39" i="2"/>
  <c r="J39" i="2" s="1"/>
  <c r="N39" i="2" s="1"/>
  <c r="R39" i="2" s="1"/>
  <c r="F38" i="2"/>
  <c r="J38" i="2" s="1"/>
  <c r="N38" i="2" s="1"/>
  <c r="R38" i="2" s="1"/>
  <c r="F37" i="2"/>
  <c r="J37" i="2" s="1"/>
  <c r="N37" i="2" s="1"/>
  <c r="R37" i="2" s="1"/>
  <c r="G17" i="3"/>
  <c r="J17" i="3" s="1"/>
  <c r="N17" i="3" s="1"/>
  <c r="R17" i="3" s="1"/>
  <c r="V17" i="3" s="1"/>
  <c r="G18" i="3"/>
  <c r="J18" i="3" s="1"/>
  <c r="N18" i="3" s="1"/>
  <c r="R18" i="3" s="1"/>
  <c r="V18" i="3" s="1"/>
  <c r="G19" i="3"/>
  <c r="K19" i="3" s="1"/>
  <c r="O19" i="3" s="1"/>
  <c r="S19" i="3" s="1"/>
  <c r="W19" i="3" s="1"/>
  <c r="G20" i="3"/>
  <c r="K20" i="3" s="1"/>
  <c r="O20" i="3" s="1"/>
  <c r="S20" i="3" s="1"/>
  <c r="W20" i="3" s="1"/>
  <c r="G21" i="3"/>
  <c r="J21" i="3" s="1"/>
  <c r="N21" i="3" s="1"/>
  <c r="R21" i="3" s="1"/>
  <c r="V21" i="3" s="1"/>
  <c r="G22" i="3"/>
  <c r="J22" i="3" s="1"/>
  <c r="N22" i="3" s="1"/>
  <c r="R22" i="3" s="1"/>
  <c r="V22" i="3" s="1"/>
  <c r="G23" i="3"/>
  <c r="K23" i="3" s="1"/>
  <c r="O23" i="3" s="1"/>
  <c r="S23" i="3" s="1"/>
  <c r="W23" i="3" s="1"/>
  <c r="G24" i="3"/>
  <c r="K24" i="3" s="1"/>
  <c r="O24" i="3" s="1"/>
  <c r="S24" i="3" s="1"/>
  <c r="W24" i="3" s="1"/>
  <c r="G25" i="3"/>
  <c r="J25" i="3" s="1"/>
  <c r="N25" i="3" s="1"/>
  <c r="R25" i="3" s="1"/>
  <c r="V25" i="3" s="1"/>
  <c r="G26" i="3"/>
  <c r="J26" i="3" s="1"/>
  <c r="N26" i="3" s="1"/>
  <c r="R26" i="3" s="1"/>
  <c r="V26" i="3" s="1"/>
  <c r="G27" i="3"/>
  <c r="K27" i="3" s="1"/>
  <c r="O27" i="3" s="1"/>
  <c r="S27" i="3" s="1"/>
  <c r="W27" i="3" s="1"/>
  <c r="G28" i="3"/>
  <c r="K28" i="3" s="1"/>
  <c r="O28" i="3" s="1"/>
  <c r="S28" i="3" s="1"/>
  <c r="W28" i="3" s="1"/>
  <c r="G29" i="3"/>
  <c r="J29" i="3" s="1"/>
  <c r="N29" i="3" s="1"/>
  <c r="R29" i="3" s="1"/>
  <c r="V29" i="3" s="1"/>
  <c r="G30" i="3"/>
  <c r="J30" i="3" s="1"/>
  <c r="N30" i="3" s="1"/>
  <c r="R30" i="3" s="1"/>
  <c r="V30" i="3" s="1"/>
  <c r="G31" i="3"/>
  <c r="K31" i="3" s="1"/>
  <c r="O31" i="3" s="1"/>
  <c r="S31" i="3" s="1"/>
  <c r="W31" i="3" s="1"/>
  <c r="G32" i="3"/>
  <c r="K32" i="3" s="1"/>
  <c r="O32" i="3" s="1"/>
  <c r="S32" i="3" s="1"/>
  <c r="W32" i="3" s="1"/>
  <c r="G16" i="3"/>
  <c r="H16" i="3" s="1"/>
  <c r="L16" i="3" s="1"/>
  <c r="P16" i="3" s="1"/>
  <c r="T16" i="3" s="1"/>
  <c r="G5" i="3"/>
  <c r="H5" i="3" s="1"/>
  <c r="L5" i="3" s="1"/>
  <c r="P5" i="3" s="1"/>
  <c r="T5" i="3" s="1"/>
  <c r="G6" i="3"/>
  <c r="I6" i="3" s="1"/>
  <c r="M6" i="3" s="1"/>
  <c r="Q6" i="3" s="1"/>
  <c r="U6" i="3" s="1"/>
  <c r="G7" i="3"/>
  <c r="H7" i="3" s="1"/>
  <c r="L7" i="3" s="1"/>
  <c r="P7" i="3" s="1"/>
  <c r="T7" i="3" s="1"/>
  <c r="G8" i="3"/>
  <c r="J8" i="3" s="1"/>
  <c r="N8" i="3" s="1"/>
  <c r="R8" i="3" s="1"/>
  <c r="V8" i="3" s="1"/>
  <c r="G9" i="3"/>
  <c r="I9" i="3" s="1"/>
  <c r="M9" i="3" s="1"/>
  <c r="Q9" i="3" s="1"/>
  <c r="U9" i="3" s="1"/>
  <c r="G10" i="3"/>
  <c r="J10" i="3" s="1"/>
  <c r="N10" i="3" s="1"/>
  <c r="R10" i="3" s="1"/>
  <c r="V10" i="3" s="1"/>
  <c r="G11" i="3"/>
  <c r="I11" i="3" s="1"/>
  <c r="M11" i="3" s="1"/>
  <c r="Q11" i="3" s="1"/>
  <c r="U11" i="3" s="1"/>
  <c r="G12" i="3"/>
  <c r="J12" i="3" s="1"/>
  <c r="N12" i="3" s="1"/>
  <c r="R12" i="3" s="1"/>
  <c r="V12" i="3" s="1"/>
  <c r="G13" i="3"/>
  <c r="I13" i="3" s="1"/>
  <c r="M13" i="3" s="1"/>
  <c r="Q13" i="3" s="1"/>
  <c r="U13" i="3" s="1"/>
  <c r="G14" i="3"/>
  <c r="J14" i="3" s="1"/>
  <c r="N14" i="3" s="1"/>
  <c r="R14" i="3" s="1"/>
  <c r="V14" i="3" s="1"/>
  <c r="G15" i="3"/>
  <c r="H15" i="3" s="1"/>
  <c r="L15" i="3" s="1"/>
  <c r="P15" i="3" s="1"/>
  <c r="T15" i="3" s="1"/>
  <c r="G4" i="3"/>
  <c r="I4" i="3" s="1"/>
  <c r="G5" i="2"/>
  <c r="I5" i="2" s="1"/>
  <c r="M5" i="2" s="1"/>
  <c r="Q5" i="2" s="1"/>
  <c r="U5" i="2" s="1"/>
  <c r="G6" i="2"/>
  <c r="H6" i="2" s="1"/>
  <c r="L6" i="2" s="1"/>
  <c r="P6" i="2" s="1"/>
  <c r="T6" i="2" s="1"/>
  <c r="G7" i="2"/>
  <c r="J7" i="2" s="1"/>
  <c r="N7" i="2" s="1"/>
  <c r="R7" i="2" s="1"/>
  <c r="V7" i="2" s="1"/>
  <c r="G8" i="2"/>
  <c r="K8" i="2" s="1"/>
  <c r="O8" i="2" s="1"/>
  <c r="S8" i="2" s="1"/>
  <c r="W8" i="2" s="1"/>
  <c r="G9" i="2"/>
  <c r="J9" i="2" s="1"/>
  <c r="N9" i="2" s="1"/>
  <c r="R9" i="2" s="1"/>
  <c r="V9" i="2" s="1"/>
  <c r="G10" i="2"/>
  <c r="H10" i="2" s="1"/>
  <c r="L10" i="2" s="1"/>
  <c r="P10" i="2" s="1"/>
  <c r="T10" i="2" s="1"/>
  <c r="G11" i="2"/>
  <c r="H11" i="2" s="1"/>
  <c r="L11" i="2" s="1"/>
  <c r="P11" i="2" s="1"/>
  <c r="T11" i="2" s="1"/>
  <c r="G12" i="2"/>
  <c r="I12" i="2" s="1"/>
  <c r="M12" i="2" s="1"/>
  <c r="Q12" i="2" s="1"/>
  <c r="U12" i="2" s="1"/>
  <c r="G13" i="2"/>
  <c r="G14" i="2"/>
  <c r="H14" i="2" s="1"/>
  <c r="L14" i="2" s="1"/>
  <c r="P14" i="2" s="1"/>
  <c r="T14" i="2" s="1"/>
  <c r="G15" i="2"/>
  <c r="J15" i="2" s="1"/>
  <c r="N15" i="2" s="1"/>
  <c r="R15" i="2" s="1"/>
  <c r="V15" i="2" s="1"/>
  <c r="G16" i="2"/>
  <c r="K16" i="2" s="1"/>
  <c r="O16" i="2" s="1"/>
  <c r="S16" i="2" s="1"/>
  <c r="W16" i="2" s="1"/>
  <c r="G17" i="2"/>
  <c r="J17" i="2" s="1"/>
  <c r="N17" i="2" s="1"/>
  <c r="R17" i="2" s="1"/>
  <c r="V17" i="2" s="1"/>
  <c r="I29" i="2"/>
  <c r="M29" i="2" s="1"/>
  <c r="Q29" i="2" s="1"/>
  <c r="U29" i="2" s="1"/>
  <c r="G4" i="2"/>
  <c r="H4" i="2" s="1"/>
  <c r="K18" i="2"/>
  <c r="O18" i="2" s="1"/>
  <c r="S18" i="2" s="1"/>
  <c r="W18" i="2" s="1"/>
  <c r="K20" i="2"/>
  <c r="O20" i="2" s="1"/>
  <c r="S20" i="2" s="1"/>
  <c r="W20" i="2" s="1"/>
  <c r="K22" i="2"/>
  <c r="O22" i="2" s="1"/>
  <c r="S22" i="2" s="1"/>
  <c r="W22" i="2" s="1"/>
  <c r="K24" i="2"/>
  <c r="O24" i="2" s="1"/>
  <c r="S24" i="2" s="1"/>
  <c r="W24" i="2" s="1"/>
  <c r="K26" i="2"/>
  <c r="O26" i="2" s="1"/>
  <c r="S26" i="2" s="1"/>
  <c r="W26" i="2" s="1"/>
  <c r="K28" i="2"/>
  <c r="O28" i="2" s="1"/>
  <c r="S28" i="2" s="1"/>
  <c r="W28" i="2" s="1"/>
  <c r="K30" i="2"/>
  <c r="O30" i="2" s="1"/>
  <c r="S30" i="2" s="1"/>
  <c r="W30" i="2" s="1"/>
  <c r="I32" i="2"/>
  <c r="M32" i="2" s="1"/>
  <c r="Q32" i="2" s="1"/>
  <c r="U32" i="2" s="1"/>
  <c r="J32" i="2"/>
  <c r="N32" i="2" s="1"/>
  <c r="R32" i="2" s="1"/>
  <c r="V32" i="2" s="1"/>
  <c r="H32" i="2"/>
  <c r="L32" i="2" s="1"/>
  <c r="P32" i="2" s="1"/>
  <c r="T32" i="2" s="1"/>
  <c r="K31" i="2"/>
  <c r="O31" i="2" s="1"/>
  <c r="S31" i="2" s="1"/>
  <c r="W31" i="2" s="1"/>
  <c r="J31" i="2"/>
  <c r="N31" i="2" s="1"/>
  <c r="R31" i="2" s="1"/>
  <c r="V31" i="2" s="1"/>
  <c r="I31" i="2"/>
  <c r="M31" i="2" s="1"/>
  <c r="Q31" i="2" s="1"/>
  <c r="U31" i="2" s="1"/>
  <c r="H31" i="2"/>
  <c r="L31" i="2" s="1"/>
  <c r="P31" i="2" s="1"/>
  <c r="T31" i="2" s="1"/>
  <c r="H30" i="2"/>
  <c r="L30" i="2" s="1"/>
  <c r="P30" i="2" s="1"/>
  <c r="T30" i="2" s="1"/>
  <c r="K29" i="2"/>
  <c r="O29" i="2" s="1"/>
  <c r="S29" i="2" s="1"/>
  <c r="W29" i="2" s="1"/>
  <c r="J29" i="2"/>
  <c r="N29" i="2" s="1"/>
  <c r="R29" i="2" s="1"/>
  <c r="V29" i="2" s="1"/>
  <c r="H29" i="2"/>
  <c r="L29" i="2" s="1"/>
  <c r="P29" i="2" s="1"/>
  <c r="T29" i="2" s="1"/>
  <c r="J28" i="2"/>
  <c r="N28" i="2" s="1"/>
  <c r="R28" i="2" s="1"/>
  <c r="V28" i="2" s="1"/>
  <c r="I28" i="2"/>
  <c r="M28" i="2" s="1"/>
  <c r="Q28" i="2" s="1"/>
  <c r="U28" i="2" s="1"/>
  <c r="H28" i="2"/>
  <c r="L28" i="2" s="1"/>
  <c r="P28" i="2" s="1"/>
  <c r="T28" i="2" s="1"/>
  <c r="K27" i="2"/>
  <c r="O27" i="2" s="1"/>
  <c r="S27" i="2" s="1"/>
  <c r="W27" i="2" s="1"/>
  <c r="J27" i="2"/>
  <c r="N27" i="2" s="1"/>
  <c r="R27" i="2" s="1"/>
  <c r="V27" i="2" s="1"/>
  <c r="I27" i="2"/>
  <c r="M27" i="2" s="1"/>
  <c r="Q27" i="2" s="1"/>
  <c r="U27" i="2" s="1"/>
  <c r="H27" i="2"/>
  <c r="L27" i="2" s="1"/>
  <c r="P27" i="2" s="1"/>
  <c r="T27" i="2" s="1"/>
  <c r="H26" i="2"/>
  <c r="L26" i="2" s="1"/>
  <c r="P26" i="2" s="1"/>
  <c r="T26" i="2" s="1"/>
  <c r="K25" i="2"/>
  <c r="O25" i="2" s="1"/>
  <c r="S25" i="2" s="1"/>
  <c r="W25" i="2" s="1"/>
  <c r="J25" i="2"/>
  <c r="N25" i="2" s="1"/>
  <c r="R25" i="2" s="1"/>
  <c r="V25" i="2" s="1"/>
  <c r="I25" i="2"/>
  <c r="M25" i="2" s="1"/>
  <c r="Q25" i="2" s="1"/>
  <c r="U25" i="2" s="1"/>
  <c r="H25" i="2"/>
  <c r="L25" i="2" s="1"/>
  <c r="P25" i="2" s="1"/>
  <c r="T25" i="2" s="1"/>
  <c r="J24" i="2"/>
  <c r="N24" i="2" s="1"/>
  <c r="R24" i="2" s="1"/>
  <c r="V24" i="2" s="1"/>
  <c r="I24" i="2"/>
  <c r="M24" i="2" s="1"/>
  <c r="Q24" i="2" s="1"/>
  <c r="U24" i="2" s="1"/>
  <c r="H24" i="2"/>
  <c r="L24" i="2" s="1"/>
  <c r="P24" i="2" s="1"/>
  <c r="T24" i="2" s="1"/>
  <c r="K23" i="2"/>
  <c r="O23" i="2" s="1"/>
  <c r="S23" i="2" s="1"/>
  <c r="W23" i="2" s="1"/>
  <c r="J23" i="2"/>
  <c r="N23" i="2" s="1"/>
  <c r="R23" i="2" s="1"/>
  <c r="V23" i="2" s="1"/>
  <c r="I23" i="2"/>
  <c r="M23" i="2" s="1"/>
  <c r="Q23" i="2" s="1"/>
  <c r="U23" i="2" s="1"/>
  <c r="H23" i="2"/>
  <c r="L23" i="2" s="1"/>
  <c r="P23" i="2" s="1"/>
  <c r="T23" i="2" s="1"/>
  <c r="H22" i="2"/>
  <c r="L22" i="2" s="1"/>
  <c r="P22" i="2" s="1"/>
  <c r="T22" i="2" s="1"/>
  <c r="K21" i="2"/>
  <c r="O21" i="2" s="1"/>
  <c r="S21" i="2" s="1"/>
  <c r="W21" i="2" s="1"/>
  <c r="J21" i="2"/>
  <c r="N21" i="2" s="1"/>
  <c r="R21" i="2" s="1"/>
  <c r="V21" i="2" s="1"/>
  <c r="I21" i="2"/>
  <c r="M21" i="2" s="1"/>
  <c r="Q21" i="2" s="1"/>
  <c r="U21" i="2" s="1"/>
  <c r="H21" i="2"/>
  <c r="L21" i="2" s="1"/>
  <c r="P21" i="2" s="1"/>
  <c r="T21" i="2" s="1"/>
  <c r="J20" i="2"/>
  <c r="N20" i="2" s="1"/>
  <c r="R20" i="2" s="1"/>
  <c r="V20" i="2" s="1"/>
  <c r="I20" i="2"/>
  <c r="M20" i="2" s="1"/>
  <c r="Q20" i="2" s="1"/>
  <c r="U20" i="2" s="1"/>
  <c r="H20" i="2"/>
  <c r="L20" i="2" s="1"/>
  <c r="P20" i="2" s="1"/>
  <c r="T20" i="2" s="1"/>
  <c r="K19" i="2"/>
  <c r="O19" i="2" s="1"/>
  <c r="S19" i="2" s="1"/>
  <c r="W19" i="2" s="1"/>
  <c r="J19" i="2"/>
  <c r="N19" i="2" s="1"/>
  <c r="R19" i="2" s="1"/>
  <c r="V19" i="2" s="1"/>
  <c r="I19" i="2"/>
  <c r="M19" i="2" s="1"/>
  <c r="Q19" i="2" s="1"/>
  <c r="U19" i="2" s="1"/>
  <c r="H19" i="2"/>
  <c r="L19" i="2" s="1"/>
  <c r="P19" i="2" s="1"/>
  <c r="T19" i="2" s="1"/>
  <c r="H18" i="2"/>
  <c r="L18" i="2" s="1"/>
  <c r="P18" i="2" s="1"/>
  <c r="T18" i="2" s="1"/>
  <c r="K4" i="1"/>
  <c r="O4" i="1" s="1"/>
  <c r="S4" i="1" s="1"/>
  <c r="W4" i="1" s="1"/>
  <c r="K5" i="1"/>
  <c r="O5" i="1" s="1"/>
  <c r="S5" i="1" s="1"/>
  <c r="W5" i="1" s="1"/>
  <c r="K6" i="1"/>
  <c r="O6" i="1" s="1"/>
  <c r="S6" i="1" s="1"/>
  <c r="W6" i="1" s="1"/>
  <c r="K7" i="1"/>
  <c r="O7" i="1" s="1"/>
  <c r="S7" i="1" s="1"/>
  <c r="W7" i="1" s="1"/>
  <c r="K8" i="1"/>
  <c r="O8" i="1" s="1"/>
  <c r="S8" i="1" s="1"/>
  <c r="W8" i="1" s="1"/>
  <c r="K9" i="1"/>
  <c r="O9" i="1" s="1"/>
  <c r="S9" i="1" s="1"/>
  <c r="W9" i="1" s="1"/>
  <c r="K10" i="1"/>
  <c r="O10" i="1" s="1"/>
  <c r="S10" i="1" s="1"/>
  <c r="W10" i="1" s="1"/>
  <c r="K11" i="1"/>
  <c r="O11" i="1" s="1"/>
  <c r="S11" i="1" s="1"/>
  <c r="W11" i="1" s="1"/>
  <c r="K12" i="1"/>
  <c r="O12" i="1" s="1"/>
  <c r="S12" i="1" s="1"/>
  <c r="W12" i="1" s="1"/>
  <c r="K13" i="1"/>
  <c r="O13" i="1" s="1"/>
  <c r="S13" i="1" s="1"/>
  <c r="W13" i="1" s="1"/>
  <c r="K14" i="1"/>
  <c r="O14" i="1" s="1"/>
  <c r="S14" i="1" s="1"/>
  <c r="W14" i="1" s="1"/>
  <c r="K15" i="1"/>
  <c r="O15" i="1" s="1"/>
  <c r="S15" i="1" s="1"/>
  <c r="W15" i="1" s="1"/>
  <c r="K16" i="1"/>
  <c r="O16" i="1" s="1"/>
  <c r="S16" i="1" s="1"/>
  <c r="W16" i="1" s="1"/>
  <c r="K17" i="1"/>
  <c r="O17" i="1" s="1"/>
  <c r="S17" i="1" s="1"/>
  <c r="W17" i="1" s="1"/>
  <c r="K18" i="1"/>
  <c r="O18" i="1" s="1"/>
  <c r="S18" i="1" s="1"/>
  <c r="W18" i="1" s="1"/>
  <c r="K19" i="1"/>
  <c r="O19" i="1" s="1"/>
  <c r="S19" i="1" s="1"/>
  <c r="W19" i="1" s="1"/>
  <c r="K20" i="1"/>
  <c r="O20" i="1" s="1"/>
  <c r="S20" i="1" s="1"/>
  <c r="W20" i="1" s="1"/>
  <c r="K21" i="1"/>
  <c r="O21" i="1" s="1"/>
  <c r="S21" i="1" s="1"/>
  <c r="W21" i="1" s="1"/>
  <c r="K22" i="1"/>
  <c r="O22" i="1" s="1"/>
  <c r="S22" i="1" s="1"/>
  <c r="W22" i="1" s="1"/>
  <c r="K23" i="1"/>
  <c r="O23" i="1" s="1"/>
  <c r="S23" i="1" s="1"/>
  <c r="W23" i="1" s="1"/>
  <c r="K24" i="1"/>
  <c r="O24" i="1" s="1"/>
  <c r="S24" i="1" s="1"/>
  <c r="W24" i="1" s="1"/>
  <c r="K25" i="1"/>
  <c r="O25" i="1" s="1"/>
  <c r="S25" i="1" s="1"/>
  <c r="W25" i="1" s="1"/>
  <c r="K26" i="1"/>
  <c r="O26" i="1" s="1"/>
  <c r="S26" i="1" s="1"/>
  <c r="W26" i="1" s="1"/>
  <c r="K27" i="1"/>
  <c r="O27" i="1" s="1"/>
  <c r="S27" i="1" s="1"/>
  <c r="W27" i="1" s="1"/>
  <c r="K28" i="1"/>
  <c r="O28" i="1" s="1"/>
  <c r="S28" i="1" s="1"/>
  <c r="W28" i="1" s="1"/>
  <c r="K29" i="1"/>
  <c r="O29" i="1" s="1"/>
  <c r="S29" i="1" s="1"/>
  <c r="W29" i="1" s="1"/>
  <c r="K30" i="1"/>
  <c r="O30" i="1" s="1"/>
  <c r="S30" i="1" s="1"/>
  <c r="W30" i="1" s="1"/>
  <c r="K31" i="1"/>
  <c r="O31" i="1" s="1"/>
  <c r="S31" i="1" s="1"/>
  <c r="W31" i="1" s="1"/>
  <c r="K32" i="1"/>
  <c r="O32" i="1" s="1"/>
  <c r="S32" i="1" s="1"/>
  <c r="W32" i="1" s="1"/>
  <c r="J5" i="1"/>
  <c r="N5" i="1" s="1"/>
  <c r="R5" i="1" s="1"/>
  <c r="V5" i="1" s="1"/>
  <c r="J6" i="1"/>
  <c r="N6" i="1" s="1"/>
  <c r="R6" i="1" s="1"/>
  <c r="V6" i="1" s="1"/>
  <c r="J7" i="1"/>
  <c r="N7" i="1" s="1"/>
  <c r="R7" i="1" s="1"/>
  <c r="V7" i="1" s="1"/>
  <c r="J8" i="1"/>
  <c r="N8" i="1" s="1"/>
  <c r="R8" i="1" s="1"/>
  <c r="V8" i="1" s="1"/>
  <c r="J9" i="1"/>
  <c r="N9" i="1" s="1"/>
  <c r="R9" i="1" s="1"/>
  <c r="V9" i="1" s="1"/>
  <c r="J10" i="1"/>
  <c r="N10" i="1" s="1"/>
  <c r="R10" i="1" s="1"/>
  <c r="V10" i="1" s="1"/>
  <c r="J11" i="1"/>
  <c r="N11" i="1" s="1"/>
  <c r="R11" i="1" s="1"/>
  <c r="V11" i="1" s="1"/>
  <c r="J12" i="1"/>
  <c r="N12" i="1" s="1"/>
  <c r="R12" i="1" s="1"/>
  <c r="V12" i="1" s="1"/>
  <c r="J13" i="1"/>
  <c r="N13" i="1" s="1"/>
  <c r="R13" i="1" s="1"/>
  <c r="V13" i="1" s="1"/>
  <c r="J14" i="1"/>
  <c r="N14" i="1" s="1"/>
  <c r="R14" i="1" s="1"/>
  <c r="V14" i="1" s="1"/>
  <c r="J15" i="1"/>
  <c r="N15" i="1" s="1"/>
  <c r="R15" i="1" s="1"/>
  <c r="V15" i="1" s="1"/>
  <c r="J16" i="1"/>
  <c r="N16" i="1" s="1"/>
  <c r="R16" i="1" s="1"/>
  <c r="V16" i="1" s="1"/>
  <c r="J17" i="1"/>
  <c r="N17" i="1" s="1"/>
  <c r="R17" i="1" s="1"/>
  <c r="V17" i="1" s="1"/>
  <c r="J18" i="1"/>
  <c r="N18" i="1" s="1"/>
  <c r="R18" i="1" s="1"/>
  <c r="V18" i="1" s="1"/>
  <c r="J19" i="1"/>
  <c r="N19" i="1" s="1"/>
  <c r="R19" i="1" s="1"/>
  <c r="V19" i="1" s="1"/>
  <c r="J20" i="1"/>
  <c r="N20" i="1" s="1"/>
  <c r="R20" i="1" s="1"/>
  <c r="V20" i="1" s="1"/>
  <c r="J21" i="1"/>
  <c r="N21" i="1" s="1"/>
  <c r="R21" i="1" s="1"/>
  <c r="V21" i="1" s="1"/>
  <c r="J22" i="1"/>
  <c r="N22" i="1" s="1"/>
  <c r="R22" i="1" s="1"/>
  <c r="V22" i="1" s="1"/>
  <c r="J23" i="1"/>
  <c r="N23" i="1" s="1"/>
  <c r="R23" i="1" s="1"/>
  <c r="V23" i="1" s="1"/>
  <c r="J24" i="1"/>
  <c r="N24" i="1" s="1"/>
  <c r="R24" i="1" s="1"/>
  <c r="V24" i="1" s="1"/>
  <c r="J25" i="1"/>
  <c r="N25" i="1" s="1"/>
  <c r="R25" i="1" s="1"/>
  <c r="V25" i="1" s="1"/>
  <c r="J26" i="1"/>
  <c r="N26" i="1" s="1"/>
  <c r="R26" i="1" s="1"/>
  <c r="V26" i="1" s="1"/>
  <c r="J27" i="1"/>
  <c r="N27" i="1" s="1"/>
  <c r="R27" i="1" s="1"/>
  <c r="V27" i="1" s="1"/>
  <c r="J28" i="1"/>
  <c r="N28" i="1" s="1"/>
  <c r="R28" i="1" s="1"/>
  <c r="V28" i="1" s="1"/>
  <c r="J29" i="1"/>
  <c r="N29" i="1" s="1"/>
  <c r="R29" i="1" s="1"/>
  <c r="V29" i="1" s="1"/>
  <c r="J30" i="1"/>
  <c r="N30" i="1" s="1"/>
  <c r="R30" i="1" s="1"/>
  <c r="V30" i="1" s="1"/>
  <c r="J31" i="1"/>
  <c r="N31" i="1" s="1"/>
  <c r="R31" i="1" s="1"/>
  <c r="V31" i="1" s="1"/>
  <c r="J32" i="1"/>
  <c r="N32" i="1" s="1"/>
  <c r="R32" i="1" s="1"/>
  <c r="V32" i="1" s="1"/>
  <c r="J4" i="1"/>
  <c r="N4" i="1" s="1"/>
  <c r="R4" i="1" s="1"/>
  <c r="V4" i="1" s="1"/>
  <c r="I5" i="1"/>
  <c r="M5" i="1" s="1"/>
  <c r="Q5" i="1" s="1"/>
  <c r="U5" i="1" s="1"/>
  <c r="I6" i="1"/>
  <c r="M6" i="1" s="1"/>
  <c r="Q6" i="1" s="1"/>
  <c r="U6" i="1" s="1"/>
  <c r="I7" i="1"/>
  <c r="M7" i="1" s="1"/>
  <c r="Q7" i="1" s="1"/>
  <c r="U7" i="1" s="1"/>
  <c r="I8" i="1"/>
  <c r="M8" i="1" s="1"/>
  <c r="Q8" i="1" s="1"/>
  <c r="U8" i="1" s="1"/>
  <c r="I9" i="1"/>
  <c r="M9" i="1" s="1"/>
  <c r="Q9" i="1" s="1"/>
  <c r="U9" i="1" s="1"/>
  <c r="I10" i="1"/>
  <c r="M10" i="1" s="1"/>
  <c r="Q10" i="1" s="1"/>
  <c r="U10" i="1" s="1"/>
  <c r="I11" i="1"/>
  <c r="M11" i="1" s="1"/>
  <c r="Q11" i="1" s="1"/>
  <c r="U11" i="1" s="1"/>
  <c r="I12" i="1"/>
  <c r="M12" i="1" s="1"/>
  <c r="Q12" i="1" s="1"/>
  <c r="U12" i="1" s="1"/>
  <c r="I13" i="1"/>
  <c r="M13" i="1" s="1"/>
  <c r="Q13" i="1" s="1"/>
  <c r="U13" i="1" s="1"/>
  <c r="I14" i="1"/>
  <c r="M14" i="1" s="1"/>
  <c r="Q14" i="1" s="1"/>
  <c r="U14" i="1" s="1"/>
  <c r="I15" i="1"/>
  <c r="M15" i="1" s="1"/>
  <c r="Q15" i="1" s="1"/>
  <c r="U15" i="1" s="1"/>
  <c r="I16" i="1"/>
  <c r="M16" i="1" s="1"/>
  <c r="Q16" i="1" s="1"/>
  <c r="U16" i="1" s="1"/>
  <c r="I17" i="1"/>
  <c r="M17" i="1" s="1"/>
  <c r="Q17" i="1" s="1"/>
  <c r="U17" i="1" s="1"/>
  <c r="I18" i="1"/>
  <c r="M18" i="1" s="1"/>
  <c r="Q18" i="1" s="1"/>
  <c r="U18" i="1" s="1"/>
  <c r="I19" i="1"/>
  <c r="M19" i="1" s="1"/>
  <c r="Q19" i="1" s="1"/>
  <c r="U19" i="1" s="1"/>
  <c r="I20" i="1"/>
  <c r="M20" i="1" s="1"/>
  <c r="Q20" i="1" s="1"/>
  <c r="U20" i="1" s="1"/>
  <c r="I21" i="1"/>
  <c r="M21" i="1" s="1"/>
  <c r="Q21" i="1" s="1"/>
  <c r="U21" i="1" s="1"/>
  <c r="I22" i="1"/>
  <c r="M22" i="1" s="1"/>
  <c r="Q22" i="1" s="1"/>
  <c r="U22" i="1" s="1"/>
  <c r="I23" i="1"/>
  <c r="M23" i="1" s="1"/>
  <c r="Q23" i="1" s="1"/>
  <c r="U23" i="1" s="1"/>
  <c r="I24" i="1"/>
  <c r="M24" i="1" s="1"/>
  <c r="Q24" i="1" s="1"/>
  <c r="U24" i="1" s="1"/>
  <c r="I25" i="1"/>
  <c r="M25" i="1" s="1"/>
  <c r="Q25" i="1" s="1"/>
  <c r="U25" i="1" s="1"/>
  <c r="I26" i="1"/>
  <c r="M26" i="1" s="1"/>
  <c r="Q26" i="1" s="1"/>
  <c r="U26" i="1" s="1"/>
  <c r="I27" i="1"/>
  <c r="M27" i="1" s="1"/>
  <c r="Q27" i="1" s="1"/>
  <c r="U27" i="1" s="1"/>
  <c r="I28" i="1"/>
  <c r="M28" i="1" s="1"/>
  <c r="Q28" i="1" s="1"/>
  <c r="U28" i="1" s="1"/>
  <c r="I29" i="1"/>
  <c r="M29" i="1" s="1"/>
  <c r="Q29" i="1" s="1"/>
  <c r="U29" i="1" s="1"/>
  <c r="I30" i="1"/>
  <c r="M30" i="1" s="1"/>
  <c r="Q30" i="1" s="1"/>
  <c r="U30" i="1" s="1"/>
  <c r="I31" i="1"/>
  <c r="M31" i="1" s="1"/>
  <c r="Q31" i="1" s="1"/>
  <c r="U31" i="1" s="1"/>
  <c r="I32" i="1"/>
  <c r="M32" i="1" s="1"/>
  <c r="Q32" i="1" s="1"/>
  <c r="U32" i="1" s="1"/>
  <c r="I4" i="1"/>
  <c r="M4" i="1" s="1"/>
  <c r="Q4" i="1" s="1"/>
  <c r="U4" i="1" s="1"/>
  <c r="H5" i="1"/>
  <c r="L5" i="1" s="1"/>
  <c r="P5" i="1" s="1"/>
  <c r="T5" i="1" s="1"/>
  <c r="H6" i="1"/>
  <c r="L6" i="1" s="1"/>
  <c r="P6" i="1" s="1"/>
  <c r="T6" i="1" s="1"/>
  <c r="H7" i="1"/>
  <c r="L7" i="1" s="1"/>
  <c r="P7" i="1" s="1"/>
  <c r="T7" i="1" s="1"/>
  <c r="H8" i="1"/>
  <c r="L8" i="1" s="1"/>
  <c r="P8" i="1" s="1"/>
  <c r="T8" i="1" s="1"/>
  <c r="H9" i="1"/>
  <c r="L9" i="1" s="1"/>
  <c r="P9" i="1" s="1"/>
  <c r="T9" i="1" s="1"/>
  <c r="H10" i="1"/>
  <c r="L10" i="1" s="1"/>
  <c r="P10" i="1" s="1"/>
  <c r="T10" i="1" s="1"/>
  <c r="H11" i="1"/>
  <c r="L11" i="1" s="1"/>
  <c r="P11" i="1" s="1"/>
  <c r="T11" i="1" s="1"/>
  <c r="H12" i="1"/>
  <c r="L12" i="1" s="1"/>
  <c r="P12" i="1" s="1"/>
  <c r="T12" i="1" s="1"/>
  <c r="H13" i="1"/>
  <c r="L13" i="1" s="1"/>
  <c r="P13" i="1" s="1"/>
  <c r="T13" i="1" s="1"/>
  <c r="H14" i="1"/>
  <c r="L14" i="1" s="1"/>
  <c r="P14" i="1" s="1"/>
  <c r="T14" i="1" s="1"/>
  <c r="H15" i="1"/>
  <c r="L15" i="1" s="1"/>
  <c r="P15" i="1" s="1"/>
  <c r="T15" i="1" s="1"/>
  <c r="H16" i="1"/>
  <c r="L16" i="1" s="1"/>
  <c r="P16" i="1" s="1"/>
  <c r="T16" i="1" s="1"/>
  <c r="H17" i="1"/>
  <c r="L17" i="1" s="1"/>
  <c r="P17" i="1" s="1"/>
  <c r="T17" i="1" s="1"/>
  <c r="H18" i="1"/>
  <c r="L18" i="1" s="1"/>
  <c r="P18" i="1" s="1"/>
  <c r="T18" i="1" s="1"/>
  <c r="H19" i="1"/>
  <c r="L19" i="1" s="1"/>
  <c r="P19" i="1" s="1"/>
  <c r="T19" i="1" s="1"/>
  <c r="H20" i="1"/>
  <c r="L20" i="1" s="1"/>
  <c r="P20" i="1" s="1"/>
  <c r="T20" i="1" s="1"/>
  <c r="H21" i="1"/>
  <c r="L21" i="1" s="1"/>
  <c r="P21" i="1" s="1"/>
  <c r="T21" i="1" s="1"/>
  <c r="H22" i="1"/>
  <c r="L22" i="1" s="1"/>
  <c r="H23" i="1"/>
  <c r="L23" i="1" s="1"/>
  <c r="P23" i="1" s="1"/>
  <c r="T23" i="1" s="1"/>
  <c r="H24" i="1"/>
  <c r="L24" i="1" s="1"/>
  <c r="P24" i="1" s="1"/>
  <c r="T24" i="1" s="1"/>
  <c r="H25" i="1"/>
  <c r="L25" i="1" s="1"/>
  <c r="P25" i="1" s="1"/>
  <c r="T25" i="1" s="1"/>
  <c r="H26" i="1"/>
  <c r="L26" i="1" s="1"/>
  <c r="P26" i="1" s="1"/>
  <c r="T26" i="1" s="1"/>
  <c r="H27" i="1"/>
  <c r="L27" i="1" s="1"/>
  <c r="P27" i="1" s="1"/>
  <c r="T27" i="1" s="1"/>
  <c r="H28" i="1"/>
  <c r="L28" i="1" s="1"/>
  <c r="P28" i="1" s="1"/>
  <c r="T28" i="1" s="1"/>
  <c r="H29" i="1"/>
  <c r="L29" i="1" s="1"/>
  <c r="P29" i="1" s="1"/>
  <c r="T29" i="1" s="1"/>
  <c r="H30" i="1"/>
  <c r="L30" i="1" s="1"/>
  <c r="P30" i="1" s="1"/>
  <c r="T30" i="1" s="1"/>
  <c r="H31" i="1"/>
  <c r="L31" i="1" s="1"/>
  <c r="P31" i="1" s="1"/>
  <c r="T31" i="1" s="1"/>
  <c r="H32" i="1"/>
  <c r="L32" i="1" s="1"/>
  <c r="P32" i="1" s="1"/>
  <c r="T32" i="1" s="1"/>
  <c r="H4" i="1"/>
  <c r="L4" i="1" s="1"/>
  <c r="P4" i="1" s="1"/>
  <c r="T4" i="1" s="1"/>
  <c r="P22" i="1" l="1"/>
  <c r="T22" i="1" s="1"/>
  <c r="P42" i="1"/>
  <c r="T42" i="1" s="1"/>
  <c r="P42" i="4"/>
  <c r="T42" i="4" s="1"/>
  <c r="K4" i="3"/>
  <c r="O4" i="3" s="1"/>
  <c r="S4" i="3" s="1"/>
  <c r="W4" i="3" s="1"/>
  <c r="L39" i="3"/>
  <c r="P39" i="3" s="1"/>
  <c r="T39" i="3" s="1"/>
  <c r="H4" i="3"/>
  <c r="L4" i="3" s="1"/>
  <c r="P4" i="3" s="1"/>
  <c r="T4" i="3" s="1"/>
  <c r="O42" i="3"/>
  <c r="S42" i="3" s="1"/>
  <c r="J4" i="3"/>
  <c r="N4" i="3" s="1"/>
  <c r="R4" i="3" s="1"/>
  <c r="V4" i="3" s="1"/>
  <c r="I11" i="2"/>
  <c r="M11" i="2" s="1"/>
  <c r="Q11" i="2" s="1"/>
  <c r="U11" i="2" s="1"/>
  <c r="K11" i="2"/>
  <c r="O11" i="2" s="1"/>
  <c r="S11" i="2" s="1"/>
  <c r="W11" i="2" s="1"/>
  <c r="H7" i="2"/>
  <c r="L7" i="2" s="1"/>
  <c r="P7" i="2" s="1"/>
  <c r="T7" i="2" s="1"/>
  <c r="H15" i="2"/>
  <c r="L15" i="2" s="1"/>
  <c r="P15" i="2" s="1"/>
  <c r="T15" i="2" s="1"/>
  <c r="K7" i="2"/>
  <c r="O7" i="2" s="1"/>
  <c r="S7" i="2" s="1"/>
  <c r="W7" i="2" s="1"/>
  <c r="H8" i="3"/>
  <c r="L8" i="3" s="1"/>
  <c r="P8" i="3" s="1"/>
  <c r="T8" i="3" s="1"/>
  <c r="J15" i="4"/>
  <c r="N15" i="4" s="1"/>
  <c r="R15" i="4" s="1"/>
  <c r="V15" i="4" s="1"/>
  <c r="J18" i="4"/>
  <c r="N18" i="4" s="1"/>
  <c r="R18" i="4" s="1"/>
  <c r="V18" i="4" s="1"/>
  <c r="I28" i="4"/>
  <c r="M28" i="4" s="1"/>
  <c r="Q28" i="4" s="1"/>
  <c r="U28" i="4" s="1"/>
  <c r="I31" i="4"/>
  <c r="M31" i="4" s="1"/>
  <c r="Q31" i="4" s="1"/>
  <c r="U31" i="4" s="1"/>
  <c r="K16" i="3"/>
  <c r="O16" i="3" s="1"/>
  <c r="S16" i="3" s="1"/>
  <c r="W16" i="3" s="1"/>
  <c r="H11" i="4"/>
  <c r="L11" i="4" s="1"/>
  <c r="P11" i="4" s="1"/>
  <c r="T11" i="4" s="1"/>
  <c r="J14" i="4"/>
  <c r="N14" i="4" s="1"/>
  <c r="R14" i="4" s="1"/>
  <c r="V14" i="4" s="1"/>
  <c r="J8" i="2"/>
  <c r="N8" i="2" s="1"/>
  <c r="R8" i="2" s="1"/>
  <c r="V8" i="2" s="1"/>
  <c r="I15" i="2"/>
  <c r="M15" i="2" s="1"/>
  <c r="Q15" i="2" s="1"/>
  <c r="U15" i="2" s="1"/>
  <c r="H25" i="3"/>
  <c r="L25" i="3" s="1"/>
  <c r="P25" i="3" s="1"/>
  <c r="T25" i="3" s="1"/>
  <c r="I6" i="4"/>
  <c r="M6" i="4" s="1"/>
  <c r="Q6" i="4" s="1"/>
  <c r="U6" i="4" s="1"/>
  <c r="H9" i="4"/>
  <c r="L9" i="4" s="1"/>
  <c r="P9" i="4" s="1"/>
  <c r="T9" i="4" s="1"/>
  <c r="K17" i="3"/>
  <c r="O17" i="3" s="1"/>
  <c r="S17" i="3" s="1"/>
  <c r="W17" i="3" s="1"/>
  <c r="H21" i="4"/>
  <c r="L21" i="4" s="1"/>
  <c r="P21" i="4" s="1"/>
  <c r="T21" i="4" s="1"/>
  <c r="I21" i="3"/>
  <c r="M21" i="3" s="1"/>
  <c r="Q21" i="3" s="1"/>
  <c r="U21" i="3" s="1"/>
  <c r="H29" i="3"/>
  <c r="L29" i="3" s="1"/>
  <c r="P29" i="3" s="1"/>
  <c r="T29" i="3" s="1"/>
  <c r="J5" i="4"/>
  <c r="N5" i="4" s="1"/>
  <c r="R5" i="4" s="1"/>
  <c r="V5" i="4" s="1"/>
  <c r="H10" i="4"/>
  <c r="L10" i="4" s="1"/>
  <c r="P10" i="4" s="1"/>
  <c r="T10" i="4" s="1"/>
  <c r="I16" i="4"/>
  <c r="M16" i="4" s="1"/>
  <c r="Q16" i="4" s="1"/>
  <c r="U16" i="4" s="1"/>
  <c r="I20" i="4"/>
  <c r="M20" i="4" s="1"/>
  <c r="Q20" i="4" s="1"/>
  <c r="U20" i="4" s="1"/>
  <c r="I8" i="3"/>
  <c r="M8" i="3" s="1"/>
  <c r="Q8" i="3" s="1"/>
  <c r="U8" i="3" s="1"/>
  <c r="I25" i="3"/>
  <c r="M25" i="3" s="1"/>
  <c r="Q25" i="3" s="1"/>
  <c r="U25" i="3" s="1"/>
  <c r="I5" i="4"/>
  <c r="M5" i="4" s="1"/>
  <c r="Q5" i="4" s="1"/>
  <c r="U5" i="4" s="1"/>
  <c r="H17" i="4"/>
  <c r="L17" i="4" s="1"/>
  <c r="P17" i="4" s="1"/>
  <c r="T17" i="4" s="1"/>
  <c r="I23" i="4"/>
  <c r="M23" i="4" s="1"/>
  <c r="Q23" i="4" s="1"/>
  <c r="U23" i="4" s="1"/>
  <c r="K12" i="3"/>
  <c r="O12" i="3" s="1"/>
  <c r="S12" i="3" s="1"/>
  <c r="W12" i="3" s="1"/>
  <c r="I7" i="2"/>
  <c r="M7" i="2" s="1"/>
  <c r="Q7" i="2" s="1"/>
  <c r="U7" i="2" s="1"/>
  <c r="J11" i="2"/>
  <c r="N11" i="2" s="1"/>
  <c r="R11" i="2" s="1"/>
  <c r="V11" i="2" s="1"/>
  <c r="K15" i="2"/>
  <c r="O15" i="2" s="1"/>
  <c r="S15" i="2" s="1"/>
  <c r="W15" i="2" s="1"/>
  <c r="J16" i="3"/>
  <c r="N16" i="3" s="1"/>
  <c r="R16" i="3" s="1"/>
  <c r="V16" i="3" s="1"/>
  <c r="K21" i="3"/>
  <c r="O21" i="3" s="1"/>
  <c r="S21" i="3" s="1"/>
  <c r="W21" i="3" s="1"/>
  <c r="I15" i="4"/>
  <c r="M15" i="4" s="1"/>
  <c r="Q15" i="4" s="1"/>
  <c r="U15" i="4" s="1"/>
  <c r="J16" i="4"/>
  <c r="N16" i="4" s="1"/>
  <c r="R16" i="4" s="1"/>
  <c r="V16" i="4" s="1"/>
  <c r="J19" i="4"/>
  <c r="N19" i="4" s="1"/>
  <c r="R19" i="4" s="1"/>
  <c r="V19" i="4" s="1"/>
  <c r="J20" i="4"/>
  <c r="N20" i="4" s="1"/>
  <c r="R20" i="4" s="1"/>
  <c r="V20" i="4" s="1"/>
  <c r="H28" i="4"/>
  <c r="L28" i="4" s="1"/>
  <c r="P28" i="4" s="1"/>
  <c r="T28" i="4" s="1"/>
  <c r="I5" i="3"/>
  <c r="M5" i="3" s="1"/>
  <c r="Q5" i="3" s="1"/>
  <c r="U5" i="3" s="1"/>
  <c r="K8" i="3"/>
  <c r="O8" i="3" s="1"/>
  <c r="S8" i="3" s="1"/>
  <c r="W8" i="3" s="1"/>
  <c r="H12" i="3"/>
  <c r="L12" i="3" s="1"/>
  <c r="P12" i="3" s="1"/>
  <c r="T12" i="3" s="1"/>
  <c r="K13" i="3"/>
  <c r="O13" i="3" s="1"/>
  <c r="S13" i="3" s="1"/>
  <c r="W13" i="3" s="1"/>
  <c r="H17" i="3"/>
  <c r="L17" i="3" s="1"/>
  <c r="P17" i="3" s="1"/>
  <c r="T17" i="3" s="1"/>
  <c r="K18" i="3"/>
  <c r="O18" i="3" s="1"/>
  <c r="S18" i="3" s="1"/>
  <c r="W18" i="3" s="1"/>
  <c r="H22" i="3"/>
  <c r="L22" i="3" s="1"/>
  <c r="P22" i="3" s="1"/>
  <c r="T22" i="3" s="1"/>
  <c r="K25" i="3"/>
  <c r="O25" i="3" s="1"/>
  <c r="S25" i="3" s="1"/>
  <c r="W25" i="3" s="1"/>
  <c r="I29" i="3"/>
  <c r="M29" i="3" s="1"/>
  <c r="Q29" i="3" s="1"/>
  <c r="U29" i="3" s="1"/>
  <c r="H7" i="4"/>
  <c r="L7" i="4" s="1"/>
  <c r="P7" i="4" s="1"/>
  <c r="T7" i="4" s="1"/>
  <c r="I9" i="4"/>
  <c r="M9" i="4" s="1"/>
  <c r="Q9" i="4" s="1"/>
  <c r="U9" i="4" s="1"/>
  <c r="I10" i="4"/>
  <c r="M10" i="4" s="1"/>
  <c r="Q10" i="4" s="1"/>
  <c r="U10" i="4" s="1"/>
  <c r="H12" i="4"/>
  <c r="L12" i="4" s="1"/>
  <c r="P12" i="4" s="1"/>
  <c r="T12" i="4" s="1"/>
  <c r="J23" i="4"/>
  <c r="N23" i="4" s="1"/>
  <c r="R23" i="4" s="1"/>
  <c r="V23" i="4" s="1"/>
  <c r="H24" i="4"/>
  <c r="L24" i="4" s="1"/>
  <c r="P24" i="4" s="1"/>
  <c r="T24" i="4" s="1"/>
  <c r="I27" i="4"/>
  <c r="M27" i="4" s="1"/>
  <c r="Q27" i="4" s="1"/>
  <c r="U27" i="4" s="1"/>
  <c r="J30" i="4"/>
  <c r="N30" i="4" s="1"/>
  <c r="R30" i="4" s="1"/>
  <c r="V30" i="4" s="1"/>
  <c r="K9" i="3"/>
  <c r="O9" i="3" s="1"/>
  <c r="S9" i="3" s="1"/>
  <c r="W9" i="3" s="1"/>
  <c r="J13" i="3"/>
  <c r="N13" i="3" s="1"/>
  <c r="R13" i="3" s="1"/>
  <c r="V13" i="3" s="1"/>
  <c r="M4" i="3"/>
  <c r="Q4" i="3" s="1"/>
  <c r="U4" i="3" s="1"/>
  <c r="J5" i="3"/>
  <c r="N5" i="3" s="1"/>
  <c r="R5" i="3" s="1"/>
  <c r="V5" i="3" s="1"/>
  <c r="I12" i="3"/>
  <c r="M12" i="3" s="1"/>
  <c r="Q12" i="3" s="1"/>
  <c r="U12" i="3" s="1"/>
  <c r="I16" i="3"/>
  <c r="M16" i="3" s="1"/>
  <c r="Q16" i="3" s="1"/>
  <c r="U16" i="3" s="1"/>
  <c r="I17" i="3"/>
  <c r="M17" i="3" s="1"/>
  <c r="Q17" i="3" s="1"/>
  <c r="U17" i="3" s="1"/>
  <c r="H21" i="3"/>
  <c r="L21" i="3" s="1"/>
  <c r="P21" i="3" s="1"/>
  <c r="T21" i="3" s="1"/>
  <c r="K22" i="3"/>
  <c r="O22" i="3" s="1"/>
  <c r="S22" i="3" s="1"/>
  <c r="W22" i="3" s="1"/>
  <c r="H26" i="3"/>
  <c r="L26" i="3" s="1"/>
  <c r="P26" i="3" s="1"/>
  <c r="T26" i="3" s="1"/>
  <c r="K29" i="3"/>
  <c r="O29" i="3" s="1"/>
  <c r="S29" i="3" s="1"/>
  <c r="W29" i="3" s="1"/>
  <c r="H5" i="4"/>
  <c r="L5" i="4" s="1"/>
  <c r="P5" i="4" s="1"/>
  <c r="T5" i="4" s="1"/>
  <c r="H6" i="4"/>
  <c r="L6" i="4" s="1"/>
  <c r="P6" i="4" s="1"/>
  <c r="T6" i="4" s="1"/>
  <c r="J9" i="4"/>
  <c r="N9" i="4" s="1"/>
  <c r="R9" i="4" s="1"/>
  <c r="V9" i="4" s="1"/>
  <c r="I12" i="4"/>
  <c r="M12" i="4" s="1"/>
  <c r="Q12" i="4" s="1"/>
  <c r="U12" i="4" s="1"/>
  <c r="H16" i="4"/>
  <c r="L16" i="4" s="1"/>
  <c r="P16" i="4" s="1"/>
  <c r="T16" i="4" s="1"/>
  <c r="I19" i="4"/>
  <c r="M19" i="4" s="1"/>
  <c r="Q19" i="4" s="1"/>
  <c r="U19" i="4" s="1"/>
  <c r="H20" i="4"/>
  <c r="L20" i="4" s="1"/>
  <c r="P20" i="4" s="1"/>
  <c r="T20" i="4" s="1"/>
  <c r="J22" i="4"/>
  <c r="N22" i="4" s="1"/>
  <c r="R22" i="4" s="1"/>
  <c r="V22" i="4" s="1"/>
  <c r="I24" i="4"/>
  <c r="M24" i="4" s="1"/>
  <c r="Q24" i="4" s="1"/>
  <c r="U24" i="4" s="1"/>
  <c r="J26" i="4"/>
  <c r="N26" i="4" s="1"/>
  <c r="R26" i="4" s="1"/>
  <c r="V26" i="4" s="1"/>
  <c r="J27" i="4"/>
  <c r="N27" i="4" s="1"/>
  <c r="R27" i="4" s="1"/>
  <c r="V27" i="4" s="1"/>
  <c r="J28" i="4"/>
  <c r="N28" i="4" s="1"/>
  <c r="R28" i="4" s="1"/>
  <c r="V28" i="4" s="1"/>
  <c r="H32" i="4"/>
  <c r="L32" i="4" s="1"/>
  <c r="P32" i="4" s="1"/>
  <c r="T32" i="4" s="1"/>
  <c r="H18" i="3"/>
  <c r="L18" i="3" s="1"/>
  <c r="P18" i="3" s="1"/>
  <c r="T18" i="3" s="1"/>
  <c r="K30" i="3"/>
  <c r="O30" i="3" s="1"/>
  <c r="S30" i="3" s="1"/>
  <c r="W30" i="3" s="1"/>
  <c r="J9" i="3"/>
  <c r="N9" i="3" s="1"/>
  <c r="R9" i="3" s="1"/>
  <c r="V9" i="3" s="1"/>
  <c r="K26" i="3"/>
  <c r="O26" i="3" s="1"/>
  <c r="S26" i="3" s="1"/>
  <c r="W26" i="3" s="1"/>
  <c r="H30" i="3"/>
  <c r="L30" i="3" s="1"/>
  <c r="P30" i="3" s="1"/>
  <c r="T30" i="3" s="1"/>
  <c r="J12" i="4"/>
  <c r="N12" i="4" s="1"/>
  <c r="R12" i="4" s="1"/>
  <c r="V12" i="4" s="1"/>
  <c r="J24" i="4"/>
  <c r="N24" i="4" s="1"/>
  <c r="R24" i="4" s="1"/>
  <c r="V24" i="4" s="1"/>
  <c r="J13" i="4"/>
  <c r="N13" i="4" s="1"/>
  <c r="R13" i="4" s="1"/>
  <c r="V13" i="4" s="1"/>
  <c r="I13" i="4"/>
  <c r="M13" i="4" s="1"/>
  <c r="Q13" i="4" s="1"/>
  <c r="U13" i="4" s="1"/>
  <c r="H4" i="4"/>
  <c r="L4" i="4" s="1"/>
  <c r="P4" i="4" s="1"/>
  <c r="T4" i="4" s="1"/>
  <c r="J6" i="4"/>
  <c r="N6" i="4" s="1"/>
  <c r="R6" i="4" s="1"/>
  <c r="V6" i="4" s="1"/>
  <c r="I7" i="4"/>
  <c r="M7" i="4" s="1"/>
  <c r="Q7" i="4" s="1"/>
  <c r="U7" i="4" s="1"/>
  <c r="H8" i="4"/>
  <c r="L8" i="4" s="1"/>
  <c r="P8" i="4" s="1"/>
  <c r="T8" i="4" s="1"/>
  <c r="J10" i="4"/>
  <c r="N10" i="4" s="1"/>
  <c r="R10" i="4" s="1"/>
  <c r="V10" i="4" s="1"/>
  <c r="I11" i="4"/>
  <c r="M11" i="4" s="1"/>
  <c r="Q11" i="4" s="1"/>
  <c r="U11" i="4" s="1"/>
  <c r="H13" i="4"/>
  <c r="L13" i="4" s="1"/>
  <c r="P13" i="4" s="1"/>
  <c r="T13" i="4" s="1"/>
  <c r="I14" i="4"/>
  <c r="M14" i="4" s="1"/>
  <c r="Q14" i="4" s="1"/>
  <c r="U14" i="4" s="1"/>
  <c r="H14" i="4"/>
  <c r="L14" i="4" s="1"/>
  <c r="P14" i="4" s="1"/>
  <c r="T14" i="4" s="1"/>
  <c r="J17" i="4"/>
  <c r="N17" i="4" s="1"/>
  <c r="R17" i="4" s="1"/>
  <c r="V17" i="4" s="1"/>
  <c r="I17" i="4"/>
  <c r="M17" i="4" s="1"/>
  <c r="Q17" i="4" s="1"/>
  <c r="U17" i="4" s="1"/>
  <c r="J25" i="4"/>
  <c r="N25" i="4" s="1"/>
  <c r="R25" i="4" s="1"/>
  <c r="V25" i="4" s="1"/>
  <c r="I25" i="4"/>
  <c r="M25" i="4" s="1"/>
  <c r="Q25" i="4" s="1"/>
  <c r="U25" i="4" s="1"/>
  <c r="H25" i="4"/>
  <c r="L25" i="4" s="1"/>
  <c r="P25" i="4" s="1"/>
  <c r="T25" i="4" s="1"/>
  <c r="K4" i="4"/>
  <c r="O4" i="4" s="1"/>
  <c r="S4" i="4" s="1"/>
  <c r="W4" i="4" s="1"/>
  <c r="J29" i="4"/>
  <c r="N29" i="4" s="1"/>
  <c r="R29" i="4" s="1"/>
  <c r="V29" i="4" s="1"/>
  <c r="I29" i="4"/>
  <c r="M29" i="4" s="1"/>
  <c r="Q29" i="4" s="1"/>
  <c r="U29" i="4" s="1"/>
  <c r="H29" i="4"/>
  <c r="L29" i="4" s="1"/>
  <c r="P29" i="4" s="1"/>
  <c r="T29" i="4" s="1"/>
  <c r="I4" i="4"/>
  <c r="M4" i="4" s="1"/>
  <c r="Q4" i="4" s="1"/>
  <c r="U4" i="4" s="1"/>
  <c r="J7" i="4"/>
  <c r="N7" i="4" s="1"/>
  <c r="R7" i="4" s="1"/>
  <c r="V7" i="4" s="1"/>
  <c r="I8" i="4"/>
  <c r="M8" i="4" s="1"/>
  <c r="Q8" i="4" s="1"/>
  <c r="U8" i="4" s="1"/>
  <c r="J11" i="4"/>
  <c r="N11" i="4" s="1"/>
  <c r="R11" i="4" s="1"/>
  <c r="V11" i="4" s="1"/>
  <c r="K13" i="4"/>
  <c r="O13" i="4" s="1"/>
  <c r="S13" i="4" s="1"/>
  <c r="W13" i="4" s="1"/>
  <c r="I18" i="4"/>
  <c r="M18" i="4" s="1"/>
  <c r="Q18" i="4" s="1"/>
  <c r="U18" i="4" s="1"/>
  <c r="H18" i="4"/>
  <c r="L18" i="4" s="1"/>
  <c r="P18" i="4" s="1"/>
  <c r="T18" i="4" s="1"/>
  <c r="J21" i="4"/>
  <c r="N21" i="4" s="1"/>
  <c r="R21" i="4" s="1"/>
  <c r="V21" i="4" s="1"/>
  <c r="I21" i="4"/>
  <c r="M21" i="4" s="1"/>
  <c r="Q21" i="4" s="1"/>
  <c r="U21" i="4" s="1"/>
  <c r="K25" i="4"/>
  <c r="O25" i="4" s="1"/>
  <c r="S25" i="4" s="1"/>
  <c r="W25" i="4" s="1"/>
  <c r="K8" i="4"/>
  <c r="O8" i="4" s="1"/>
  <c r="S8" i="4" s="1"/>
  <c r="W8" i="4" s="1"/>
  <c r="K22" i="4"/>
  <c r="O22" i="4" s="1"/>
  <c r="S22" i="4" s="1"/>
  <c r="W22" i="4" s="1"/>
  <c r="K26" i="4"/>
  <c r="O26" i="4" s="1"/>
  <c r="S26" i="4" s="1"/>
  <c r="W26" i="4" s="1"/>
  <c r="K30" i="4"/>
  <c r="O30" i="4" s="1"/>
  <c r="S30" i="4" s="1"/>
  <c r="W30" i="4" s="1"/>
  <c r="J31" i="4"/>
  <c r="N31" i="4" s="1"/>
  <c r="R31" i="4" s="1"/>
  <c r="V31" i="4" s="1"/>
  <c r="I32" i="4"/>
  <c r="M32" i="4" s="1"/>
  <c r="Q32" i="4" s="1"/>
  <c r="U32" i="4" s="1"/>
  <c r="K15" i="4"/>
  <c r="O15" i="4" s="1"/>
  <c r="S15" i="4" s="1"/>
  <c r="W15" i="4" s="1"/>
  <c r="K19" i="4"/>
  <c r="O19" i="4" s="1"/>
  <c r="S19" i="4" s="1"/>
  <c r="W19" i="4" s="1"/>
  <c r="H22" i="4"/>
  <c r="L22" i="4" s="1"/>
  <c r="P22" i="4" s="1"/>
  <c r="T22" i="4" s="1"/>
  <c r="K23" i="4"/>
  <c r="O23" i="4" s="1"/>
  <c r="S23" i="4" s="1"/>
  <c r="W23" i="4" s="1"/>
  <c r="H26" i="4"/>
  <c r="L26" i="4" s="1"/>
  <c r="P26" i="4" s="1"/>
  <c r="T26" i="4" s="1"/>
  <c r="K27" i="4"/>
  <c r="O27" i="4" s="1"/>
  <c r="S27" i="4" s="1"/>
  <c r="W27" i="4" s="1"/>
  <c r="H30" i="4"/>
  <c r="L30" i="4" s="1"/>
  <c r="P30" i="4" s="1"/>
  <c r="T30" i="4" s="1"/>
  <c r="K31" i="4"/>
  <c r="O31" i="4" s="1"/>
  <c r="S31" i="4" s="1"/>
  <c r="W31" i="4" s="1"/>
  <c r="J32" i="4"/>
  <c r="N32" i="4" s="1"/>
  <c r="R32" i="4" s="1"/>
  <c r="V32" i="4" s="1"/>
  <c r="J6" i="3"/>
  <c r="N6" i="3" s="1"/>
  <c r="R6" i="3" s="1"/>
  <c r="V6" i="3" s="1"/>
  <c r="I7" i="3"/>
  <c r="M7" i="3" s="1"/>
  <c r="Q7" i="3" s="1"/>
  <c r="U7" i="3" s="1"/>
  <c r="K10" i="3"/>
  <c r="O10" i="3" s="1"/>
  <c r="S10" i="3" s="1"/>
  <c r="W10" i="3" s="1"/>
  <c r="J11" i="3"/>
  <c r="N11" i="3" s="1"/>
  <c r="R11" i="3" s="1"/>
  <c r="V11" i="3" s="1"/>
  <c r="K14" i="3"/>
  <c r="O14" i="3" s="1"/>
  <c r="S14" i="3" s="1"/>
  <c r="W14" i="3" s="1"/>
  <c r="I15" i="3"/>
  <c r="M15" i="3" s="1"/>
  <c r="Q15" i="3" s="1"/>
  <c r="U15" i="3" s="1"/>
  <c r="H19" i="3"/>
  <c r="L19" i="3" s="1"/>
  <c r="P19" i="3" s="1"/>
  <c r="T19" i="3" s="1"/>
  <c r="H20" i="3"/>
  <c r="L20" i="3" s="1"/>
  <c r="P20" i="3" s="1"/>
  <c r="T20" i="3" s="1"/>
  <c r="H23" i="3"/>
  <c r="L23" i="3" s="1"/>
  <c r="P23" i="3" s="1"/>
  <c r="T23" i="3" s="1"/>
  <c r="H24" i="3"/>
  <c r="L24" i="3" s="1"/>
  <c r="P24" i="3" s="1"/>
  <c r="T24" i="3" s="1"/>
  <c r="H27" i="3"/>
  <c r="L27" i="3" s="1"/>
  <c r="P27" i="3" s="1"/>
  <c r="T27" i="3" s="1"/>
  <c r="H28" i="3"/>
  <c r="L28" i="3" s="1"/>
  <c r="P28" i="3" s="1"/>
  <c r="T28" i="3" s="1"/>
  <c r="H31" i="3"/>
  <c r="L31" i="3" s="1"/>
  <c r="P31" i="3" s="1"/>
  <c r="T31" i="3" s="1"/>
  <c r="H32" i="3"/>
  <c r="L32" i="3" s="1"/>
  <c r="P32" i="3" s="1"/>
  <c r="T32" i="3" s="1"/>
  <c r="K5" i="3"/>
  <c r="O5" i="3" s="1"/>
  <c r="S5" i="3" s="1"/>
  <c r="W5" i="3" s="1"/>
  <c r="K6" i="3"/>
  <c r="O6" i="3" s="1"/>
  <c r="S6" i="3" s="1"/>
  <c r="W6" i="3" s="1"/>
  <c r="J7" i="3"/>
  <c r="N7" i="3" s="1"/>
  <c r="R7" i="3" s="1"/>
  <c r="V7" i="3" s="1"/>
  <c r="H9" i="3"/>
  <c r="L9" i="3" s="1"/>
  <c r="P9" i="3" s="1"/>
  <c r="T9" i="3" s="1"/>
  <c r="H10" i="3"/>
  <c r="L10" i="3" s="1"/>
  <c r="P10" i="3" s="1"/>
  <c r="T10" i="3" s="1"/>
  <c r="K11" i="3"/>
  <c r="O11" i="3" s="1"/>
  <c r="S11" i="3" s="1"/>
  <c r="W11" i="3" s="1"/>
  <c r="H13" i="3"/>
  <c r="L13" i="3" s="1"/>
  <c r="P13" i="3" s="1"/>
  <c r="T13" i="3" s="1"/>
  <c r="H14" i="3"/>
  <c r="L14" i="3" s="1"/>
  <c r="P14" i="3" s="1"/>
  <c r="T14" i="3" s="1"/>
  <c r="J15" i="3"/>
  <c r="N15" i="3" s="1"/>
  <c r="R15" i="3" s="1"/>
  <c r="V15" i="3" s="1"/>
  <c r="I18" i="3"/>
  <c r="M18" i="3" s="1"/>
  <c r="Q18" i="3" s="1"/>
  <c r="U18" i="3" s="1"/>
  <c r="I19" i="3"/>
  <c r="M19" i="3" s="1"/>
  <c r="Q19" i="3" s="1"/>
  <c r="U19" i="3" s="1"/>
  <c r="I20" i="3"/>
  <c r="M20" i="3" s="1"/>
  <c r="Q20" i="3" s="1"/>
  <c r="U20" i="3" s="1"/>
  <c r="I22" i="3"/>
  <c r="M22" i="3" s="1"/>
  <c r="Q22" i="3" s="1"/>
  <c r="U22" i="3" s="1"/>
  <c r="I23" i="3"/>
  <c r="M23" i="3" s="1"/>
  <c r="Q23" i="3" s="1"/>
  <c r="U23" i="3" s="1"/>
  <c r="I24" i="3"/>
  <c r="M24" i="3" s="1"/>
  <c r="Q24" i="3" s="1"/>
  <c r="U24" i="3" s="1"/>
  <c r="I26" i="3"/>
  <c r="M26" i="3" s="1"/>
  <c r="Q26" i="3" s="1"/>
  <c r="U26" i="3" s="1"/>
  <c r="I27" i="3"/>
  <c r="M27" i="3" s="1"/>
  <c r="Q27" i="3" s="1"/>
  <c r="U27" i="3" s="1"/>
  <c r="I28" i="3"/>
  <c r="M28" i="3" s="1"/>
  <c r="Q28" i="3" s="1"/>
  <c r="U28" i="3" s="1"/>
  <c r="I30" i="3"/>
  <c r="M30" i="3" s="1"/>
  <c r="Q30" i="3" s="1"/>
  <c r="U30" i="3" s="1"/>
  <c r="I31" i="3"/>
  <c r="M31" i="3" s="1"/>
  <c r="Q31" i="3" s="1"/>
  <c r="U31" i="3" s="1"/>
  <c r="I32" i="3"/>
  <c r="M32" i="3" s="1"/>
  <c r="Q32" i="3" s="1"/>
  <c r="U32" i="3" s="1"/>
  <c r="H6" i="3"/>
  <c r="L6" i="3" s="1"/>
  <c r="P6" i="3" s="1"/>
  <c r="T6" i="3" s="1"/>
  <c r="K7" i="3"/>
  <c r="O7" i="3" s="1"/>
  <c r="S7" i="3" s="1"/>
  <c r="W7" i="3" s="1"/>
  <c r="I10" i="3"/>
  <c r="M10" i="3" s="1"/>
  <c r="Q10" i="3" s="1"/>
  <c r="U10" i="3" s="1"/>
  <c r="H11" i="3"/>
  <c r="L11" i="3" s="1"/>
  <c r="P11" i="3" s="1"/>
  <c r="T11" i="3" s="1"/>
  <c r="I14" i="3"/>
  <c r="M14" i="3" s="1"/>
  <c r="Q14" i="3" s="1"/>
  <c r="U14" i="3" s="1"/>
  <c r="K15" i="3"/>
  <c r="O15" i="3" s="1"/>
  <c r="S15" i="3" s="1"/>
  <c r="W15" i="3" s="1"/>
  <c r="J19" i="3"/>
  <c r="N19" i="3" s="1"/>
  <c r="R19" i="3" s="1"/>
  <c r="V19" i="3" s="1"/>
  <c r="J20" i="3"/>
  <c r="N20" i="3" s="1"/>
  <c r="R20" i="3" s="1"/>
  <c r="V20" i="3" s="1"/>
  <c r="J23" i="3"/>
  <c r="N23" i="3" s="1"/>
  <c r="R23" i="3" s="1"/>
  <c r="V23" i="3" s="1"/>
  <c r="J24" i="3"/>
  <c r="N24" i="3" s="1"/>
  <c r="R24" i="3" s="1"/>
  <c r="V24" i="3" s="1"/>
  <c r="J27" i="3"/>
  <c r="N27" i="3" s="1"/>
  <c r="R27" i="3" s="1"/>
  <c r="V27" i="3" s="1"/>
  <c r="J28" i="3"/>
  <c r="N28" i="3" s="1"/>
  <c r="R28" i="3" s="1"/>
  <c r="V28" i="3" s="1"/>
  <c r="J31" i="3"/>
  <c r="N31" i="3" s="1"/>
  <c r="R31" i="3" s="1"/>
  <c r="V31" i="3" s="1"/>
  <c r="J32" i="3"/>
  <c r="N32" i="3" s="1"/>
  <c r="R32" i="3" s="1"/>
  <c r="V32" i="3" s="1"/>
  <c r="K14" i="2"/>
  <c r="O14" i="2" s="1"/>
  <c r="S14" i="2" s="1"/>
  <c r="W14" i="2" s="1"/>
  <c r="K10" i="2"/>
  <c r="O10" i="2" s="1"/>
  <c r="S10" i="2" s="1"/>
  <c r="W10" i="2" s="1"/>
  <c r="J4" i="2"/>
  <c r="N4" i="2" s="1"/>
  <c r="R4" i="2" s="1"/>
  <c r="V4" i="2" s="1"/>
  <c r="J13" i="2"/>
  <c r="N13" i="2" s="1"/>
  <c r="R13" i="2" s="1"/>
  <c r="V13" i="2" s="1"/>
  <c r="K13" i="2"/>
  <c r="O13" i="2" s="1"/>
  <c r="S13" i="2" s="1"/>
  <c r="W13" i="2" s="1"/>
  <c r="K9" i="2"/>
  <c r="O9" i="2" s="1"/>
  <c r="S9" i="2" s="1"/>
  <c r="W9" i="2" s="1"/>
  <c r="J16" i="2"/>
  <c r="N16" i="2" s="1"/>
  <c r="R16" i="2" s="1"/>
  <c r="V16" i="2" s="1"/>
  <c r="J5" i="2"/>
  <c r="N5" i="2" s="1"/>
  <c r="R5" i="2" s="1"/>
  <c r="V5" i="2" s="1"/>
  <c r="J12" i="2"/>
  <c r="N12" i="2" s="1"/>
  <c r="R12" i="2" s="1"/>
  <c r="V12" i="2" s="1"/>
  <c r="K17" i="2"/>
  <c r="O17" i="2" s="1"/>
  <c r="S17" i="2" s="1"/>
  <c r="W17" i="2" s="1"/>
  <c r="K12" i="2"/>
  <c r="O12" i="2" s="1"/>
  <c r="S12" i="2" s="1"/>
  <c r="W12" i="2" s="1"/>
  <c r="K5" i="2"/>
  <c r="O5" i="2" s="1"/>
  <c r="S5" i="2" s="1"/>
  <c r="W5" i="2" s="1"/>
  <c r="H9" i="2"/>
  <c r="L9" i="2" s="1"/>
  <c r="P9" i="2" s="1"/>
  <c r="T9" i="2" s="1"/>
  <c r="H13" i="2"/>
  <c r="L13" i="2" s="1"/>
  <c r="P13" i="2" s="1"/>
  <c r="T13" i="2" s="1"/>
  <c r="H17" i="2"/>
  <c r="L17" i="2" s="1"/>
  <c r="P17" i="2" s="1"/>
  <c r="T17" i="2" s="1"/>
  <c r="H5" i="2"/>
  <c r="L5" i="2" s="1"/>
  <c r="P5" i="2" s="1"/>
  <c r="T5" i="2" s="1"/>
  <c r="H8" i="2"/>
  <c r="L8" i="2" s="1"/>
  <c r="P8" i="2" s="1"/>
  <c r="T8" i="2" s="1"/>
  <c r="I9" i="2"/>
  <c r="M9" i="2" s="1"/>
  <c r="Q9" i="2" s="1"/>
  <c r="U9" i="2" s="1"/>
  <c r="H12" i="2"/>
  <c r="L12" i="2" s="1"/>
  <c r="P12" i="2" s="1"/>
  <c r="T12" i="2" s="1"/>
  <c r="I13" i="2"/>
  <c r="M13" i="2" s="1"/>
  <c r="Q13" i="2" s="1"/>
  <c r="U13" i="2" s="1"/>
  <c r="H16" i="2"/>
  <c r="L16" i="2" s="1"/>
  <c r="P16" i="2" s="1"/>
  <c r="T16" i="2" s="1"/>
  <c r="I17" i="2"/>
  <c r="M17" i="2" s="1"/>
  <c r="Q17" i="2" s="1"/>
  <c r="U17" i="2" s="1"/>
  <c r="I8" i="2"/>
  <c r="M8" i="2" s="1"/>
  <c r="Q8" i="2" s="1"/>
  <c r="U8" i="2" s="1"/>
  <c r="I16" i="2"/>
  <c r="M16" i="2" s="1"/>
  <c r="Q16" i="2" s="1"/>
  <c r="U16" i="2" s="1"/>
  <c r="I6" i="2"/>
  <c r="M6" i="2" s="1"/>
  <c r="Q6" i="2" s="1"/>
  <c r="U6" i="2" s="1"/>
  <c r="J6" i="2"/>
  <c r="N6" i="2" s="1"/>
  <c r="R6" i="2" s="1"/>
  <c r="V6" i="2" s="1"/>
  <c r="I10" i="2"/>
  <c r="M10" i="2" s="1"/>
  <c r="Q10" i="2" s="1"/>
  <c r="U10" i="2" s="1"/>
  <c r="I14" i="2"/>
  <c r="M14" i="2" s="1"/>
  <c r="Q14" i="2" s="1"/>
  <c r="U14" i="2" s="1"/>
  <c r="I18" i="2"/>
  <c r="M18" i="2" s="1"/>
  <c r="Q18" i="2" s="1"/>
  <c r="U18" i="2" s="1"/>
  <c r="I22" i="2"/>
  <c r="M22" i="2" s="1"/>
  <c r="Q22" i="2" s="1"/>
  <c r="U22" i="2" s="1"/>
  <c r="I26" i="2"/>
  <c r="M26" i="2" s="1"/>
  <c r="Q26" i="2" s="1"/>
  <c r="U26" i="2" s="1"/>
  <c r="I30" i="2"/>
  <c r="M30" i="2" s="1"/>
  <c r="Q30" i="2" s="1"/>
  <c r="U30" i="2" s="1"/>
  <c r="K6" i="2"/>
  <c r="O6" i="2" s="1"/>
  <c r="S6" i="2" s="1"/>
  <c r="W6" i="2" s="1"/>
  <c r="J10" i="2"/>
  <c r="N10" i="2" s="1"/>
  <c r="R10" i="2" s="1"/>
  <c r="V10" i="2" s="1"/>
  <c r="J14" i="2"/>
  <c r="N14" i="2" s="1"/>
  <c r="R14" i="2" s="1"/>
  <c r="V14" i="2" s="1"/>
  <c r="J18" i="2"/>
  <c r="N18" i="2" s="1"/>
  <c r="R18" i="2" s="1"/>
  <c r="V18" i="2" s="1"/>
  <c r="J22" i="2"/>
  <c r="N22" i="2" s="1"/>
  <c r="R22" i="2" s="1"/>
  <c r="V22" i="2" s="1"/>
  <c r="J26" i="2"/>
  <c r="N26" i="2" s="1"/>
  <c r="R26" i="2" s="1"/>
  <c r="V26" i="2" s="1"/>
  <c r="J30" i="2"/>
  <c r="N30" i="2" s="1"/>
  <c r="R30" i="2" s="1"/>
  <c r="V30" i="2" s="1"/>
  <c r="K32" i="2"/>
  <c r="O32" i="2" s="1"/>
  <c r="S32" i="2" s="1"/>
  <c r="W32" i="2" s="1"/>
  <c r="K4" i="2"/>
  <c r="O4" i="2" s="1"/>
  <c r="S4" i="2" s="1"/>
  <c r="W4" i="2" s="1"/>
  <c r="L4" i="2"/>
  <c r="P4" i="2" s="1"/>
  <c r="T4" i="2" s="1"/>
  <c r="I4" i="2"/>
  <c r="M4" i="2" s="1"/>
  <c r="Q4" i="2" s="1"/>
  <c r="U4" i="2" s="1"/>
  <c r="V38" i="3" l="1"/>
  <c r="V42" i="3"/>
  <c r="V39" i="3" l="1"/>
  <c r="V36" i="3"/>
  <c r="V40" i="3"/>
  <c r="V43" i="3"/>
  <c r="V41" i="3"/>
</calcChain>
</file>

<file path=xl/sharedStrings.xml><?xml version="1.0" encoding="utf-8"?>
<sst xmlns="http://schemas.openxmlformats.org/spreadsheetml/2006/main" count="495" uniqueCount="104">
  <si>
    <t>Band</t>
  </si>
  <si>
    <t>Experience level</t>
  </si>
  <si>
    <t>2020/21 pay</t>
  </si>
  <si>
    <t>2021/22</t>
  </si>
  <si>
    <t>2022/23</t>
  </si>
  <si>
    <t>2023/24</t>
  </si>
  <si>
    <t>2024/25</t>
  </si>
  <si>
    <t>N/A</t>
  </si>
  <si>
    <t>&lt; 2 years</t>
  </si>
  <si>
    <t>2+ years</t>
  </si>
  <si>
    <t>&lt; 3 years</t>
  </si>
  <si>
    <t>3+ years</t>
  </si>
  <si>
    <t>2-4 years</t>
  </si>
  <si>
    <t>4-6 years</t>
  </si>
  <si>
    <t>6+ years</t>
  </si>
  <si>
    <t>2-5 years</t>
  </si>
  <si>
    <t>5-7 years</t>
  </si>
  <si>
    <t>7+ years</t>
  </si>
  <si>
    <t>8a</t>
  </si>
  <si>
    <t>1-5 years</t>
  </si>
  <si>
    <t>5+ years</t>
  </si>
  <si>
    <t>8b</t>
  </si>
  <si>
    <t>8c</t>
  </si>
  <si>
    <t>8d</t>
  </si>
  <si>
    <t>Role examples</t>
  </si>
  <si>
    <t>Driver</t>
  </si>
  <si>
    <t>Source: NHS Employers, Job profile index - February 2021</t>
  </si>
  <si>
    <t>Average salaries for major roles</t>
  </si>
  <si>
    <t>Source</t>
  </si>
  <si>
    <t>2020/21 pay estimate</t>
  </si>
  <si>
    <t>Entry level</t>
  </si>
  <si>
    <t xml:space="preserve">Nursing </t>
  </si>
  <si>
    <t>Source: NHS Health Careers, Agenda for change - pay rates, accessed June 2021</t>
  </si>
  <si>
    <t>Average salaries for major roles 2020/21</t>
  </si>
  <si>
    <t>Paramedic</t>
  </si>
  <si>
    <t>GP Practice Manager</t>
  </si>
  <si>
    <t>Clinical psychologist</t>
  </si>
  <si>
    <t>Orthoptist</t>
  </si>
  <si>
    <t>https://nationalcareers.service.gov.uk/job-profiles/paramedic</t>
  </si>
  <si>
    <t>Experienced</t>
  </si>
  <si>
    <t>https://nationalcareers.service.gov.uk/job-profiles/nurse</t>
  </si>
  <si>
    <t>https://nationalcareers.service.gov.uk/job-profiles/gp-practice-manager</t>
  </si>
  <si>
    <t>https://nationalcareers.service.gov.uk/job-profiles/clinical-psychologist</t>
  </si>
  <si>
    <t>Nursing (adult nurse)</t>
  </si>
  <si>
    <t>Inner London</t>
  </si>
  <si>
    <t>20% of basic salary, subject to a minimum payment of £4,473 and a maximum payment of £6,890</t>
  </si>
  <si>
    <t>Outer London</t>
  </si>
  <si>
    <t>15% of basic salary, subject to a minimum payment of £3,784 and a maximum payment of £4,822</t>
  </si>
  <si>
    <t>Fringe</t>
  </si>
  <si>
    <t>5% of basic salary, subject to a minimum payment of £1,034 and a maximum payment of £1,791</t>
  </si>
  <si>
    <t>Source: NHS Employers, NHS Terms and Conditions (AfC) pay scales - including High Cost Area Supplement, accessed June 2021</t>
  </si>
  <si>
    <t>Emergency Services Call Taker</t>
  </si>
  <si>
    <t>Clinical Support Worker</t>
  </si>
  <si>
    <t>Housekeeping Assistant</t>
  </si>
  <si>
    <t>Domestic Support Worker</t>
  </si>
  <si>
    <t>Phlebotomist</t>
  </si>
  <si>
    <t>Care Assistant</t>
  </si>
  <si>
    <t>Clinical Support Worker Higher Level</t>
  </si>
  <si>
    <t>Ambulance Services Driver (PTS) Higher Level</t>
  </si>
  <si>
    <t>Optometrist Entry Level</t>
  </si>
  <si>
    <t>Residential Carer</t>
  </si>
  <si>
    <t>Dental Nurse Entry Level</t>
  </si>
  <si>
    <t>Theatre Assistant Practitioner</t>
  </si>
  <si>
    <t>Maternity Care Assistant</t>
  </si>
  <si>
    <t>Clinical Psychology, Assistant Practitioner</t>
  </si>
  <si>
    <t>Counsellor Entry Level</t>
  </si>
  <si>
    <t>Paramedic (Newly Qualified)</t>
  </si>
  <si>
    <t>Nurse</t>
  </si>
  <si>
    <t>Practice Manager (Group Practice)</t>
  </si>
  <si>
    <t>Occupational Therapist Specialist</t>
  </si>
  <si>
    <t>Midwife (Hospital)</t>
  </si>
  <si>
    <t>Nurse Team Leader</t>
  </si>
  <si>
    <t>Clinical Psychologist</t>
  </si>
  <si>
    <t>Physiotherapist Advanced</t>
  </si>
  <si>
    <t>Social Work Team Manager</t>
  </si>
  <si>
    <t>Radiographer Advanced</t>
  </si>
  <si>
    <t>Professional Manager - corporate level</t>
  </si>
  <si>
    <t>Podiatric Consultant (Surgery) Head of Service</t>
  </si>
  <si>
    <t>Orthoptists/Optometrist Principal</t>
  </si>
  <si>
    <t>Genetic Counsellor Principal</t>
  </si>
  <si>
    <t>Midwife Consultant</t>
  </si>
  <si>
    <t>Speech and Language Therapist Principal</t>
  </si>
  <si>
    <t>Chief Finance Manager</t>
  </si>
  <si>
    <t>Radiographer Consultant (Diagnostic)</t>
  </si>
  <si>
    <t>Pharmacist Team Manager</t>
  </si>
  <si>
    <t>Clinical Researcher</t>
  </si>
  <si>
    <t>Nurse/Midwife Consultant Higher Level</t>
  </si>
  <si>
    <t>Arts Therapies Consultant  (Art, Music, Drama, Dance Movement)</t>
  </si>
  <si>
    <t>Podiatric Consultant (Surgery)</t>
  </si>
  <si>
    <t>Healthcare Scientist Advanced</t>
  </si>
  <si>
    <t>Healthcare Scientist Head of Service/Director</t>
  </si>
  <si>
    <t>Clinical Psychologist Consultant, Professional Lead/Head of</t>
  </si>
  <si>
    <t>Public Health Consultant</t>
  </si>
  <si>
    <t>Director of Estates and Facilities</t>
  </si>
  <si>
    <t>Professional Manager (Clinical, Clinical Technical Service)</t>
  </si>
  <si>
    <t>Healthcare Scientist Consultant</t>
  </si>
  <si>
    <t>Nursery Assistant</t>
  </si>
  <si>
    <t>https://nationalcareers.service.gov.uk/job-profiles/midwife</t>
  </si>
  <si>
    <t>Ambulance care assistant</t>
  </si>
  <si>
    <t>https://nationalcareers.service.gov.uk/job-profiles/ambulance-care-assistant</t>
  </si>
  <si>
    <t>Optometrist</t>
  </si>
  <si>
    <t>https://nationalcareers.service.gov.uk/job-profiles/optometrist</t>
  </si>
  <si>
    <t>Midwife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</si>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</sst>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_);[Red]\(&quot;£&quot;#,##0\)"/>
    <numFmt numFmtId="8" formatCode="&quot;£&quot;#,##0.00_);[Red]\(&quot;£&quot;#,##0.00\)"/>
    <numFmt numFmtId="44" formatCode="_(&quot;£&quot;* #,##0.00_);_(&quot;£&quot;* \(#,##0.00\);_(&quot;£&quot;* &quot;-&quot;??_);_(@_)"/>
    <numFmt numFmtId="164" formatCode="_(&quot;£&quot;* #,##0_);_(&quot;£&quot;* \(#,##0\);_(&quot;£&quot;* &quot;-&quot;??_);_(@_)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6" fontId="0" fillId="0" borderId="1" xfId="0" applyNumberFormat="1" applyBorder="1"/>
    <xf numFmtId="0" fontId="1" fillId="0" borderId="0" xfId="1"/>
    <xf numFmtId="8" fontId="0" fillId="0" borderId="1" xfId="0" applyNumberFormat="1" applyBorder="1"/>
    <xf numFmtId="0" fontId="0" fillId="0" borderId="0" xfId="0" applyAlignment="1">
      <alignment horizontal="center"/>
    </xf>
    <xf numFmtId="6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8" fontId="0" fillId="0" borderId="0" xfId="0" applyNumberFormat="1"/>
    <xf numFmtId="0" fontId="0" fillId="0" borderId="1" xfId="0" applyBorder="1" applyAlignment="1"/>
    <xf numFmtId="0" fontId="1" fillId="0" borderId="1" xfId="1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2" applyNumberFormat="1" applyFont="1" applyBorder="1"/>
    <xf numFmtId="8" fontId="0" fillId="0" borderId="0" xfId="0" applyNumberFormat="1" applyBorder="1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tionalcareers.service.gov.uk/job-profiles/ambulance-care-assistant" TargetMode="External"/><Relationship Id="rId2" Type="http://schemas.openxmlformats.org/officeDocument/2006/relationships/hyperlink" Target="https://www.healthcareers.nhs.uk/working-health/working-nhs/nhs-pay-and-benefits/agenda-change-pay-rates" TargetMode="External"/><Relationship Id="rId1" Type="http://schemas.openxmlformats.org/officeDocument/2006/relationships/hyperlink" Target="https://www.nhsemployers.org/-/media/Employers/Documents/Pay-and-reward/Profiles/Latest-Profile-index-Feb-2021.pdf?la=en&amp;hash=19DA52643C9FD7D04B9D2FE82EA36F8D67A64099" TargetMode="External"/><Relationship Id="rId6" Type="http://schemas.openxmlformats.org/officeDocument/2006/relationships/hyperlink" Target="https://nationalcareers.service.gov.uk/job-profiles/ambulance-care-assistant" TargetMode="External"/><Relationship Id="rId5" Type="http://schemas.openxmlformats.org/officeDocument/2006/relationships/hyperlink" Target="https://nationalcareers.service.gov.uk/job-profiles/nurse" TargetMode="External"/><Relationship Id="rId4" Type="http://schemas.openxmlformats.org/officeDocument/2006/relationships/hyperlink" Target="https://nationalcareers.service.gov.uk/job-profiles/clinical-psychologis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hsemployers.org/pay-pensions-and-reward/nhs-terms-and-conditions-of-service---agenda-for-change/pay-scales/including-hcas" TargetMode="External"/><Relationship Id="rId1" Type="http://schemas.openxmlformats.org/officeDocument/2006/relationships/hyperlink" Target="https://www.nhsemployers.org/-/media/Employers/Documents/Pay-and-reward/Profiles/Latest-Profile-index-Feb-2021.pdf?la=en&amp;hash=19DA52643C9FD7D04B9D2FE82EA36F8D67A6409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hsemployers.org/pay-pensions-and-reward/nhs-terms-and-conditions-of-service---agenda-for-change/pay-scales/including-hcas" TargetMode="External"/><Relationship Id="rId1" Type="http://schemas.openxmlformats.org/officeDocument/2006/relationships/hyperlink" Target="https://www.nhsemployers.org/-/media/Employers/Documents/Pay-and-reward/Profiles/Latest-Profile-index-Feb-2021.pdf?la=en&amp;hash=19DA52643C9FD7D04B9D2FE82EA36F8D67A6409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hsemployers.org/pay-pensions-and-reward/nhs-terms-and-conditions-of-service---agenda-for-change/pay-scales/including-hcas" TargetMode="External"/><Relationship Id="rId1" Type="http://schemas.openxmlformats.org/officeDocument/2006/relationships/hyperlink" Target="https://www.nhsemployers.org/-/media/Employers/Documents/Pay-and-reward/Profiles/Latest-Profile-index-Feb-2021.pdf?la=en&amp;hash=19DA52643C9FD7D04B9D2FE82EA36F8D67A64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opLeftCell="A30" workbookViewId="0">
      <selection activeCell="E58" sqref="E58"/>
    </sheetView>
  </sheetViews>
  <sheetFormatPr baseColWidth="10" defaultColWidth="11" defaultRowHeight="16" x14ac:dyDescent="0.2"/>
  <cols>
    <col min="1" max="1" width="25" customWidth="1"/>
    <col min="2" max="2" width="26.1640625" bestFit="1" customWidth="1"/>
    <col min="3" max="3" width="24.1640625" bestFit="1" customWidth="1"/>
    <col min="4" max="4" width="22" bestFit="1" customWidth="1"/>
    <col min="5" max="5" width="61.33203125" customWidth="1"/>
    <col min="6" max="6" width="14.33203125" bestFit="1" customWidth="1"/>
    <col min="7" max="7" width="19.33203125" bestFit="1" customWidth="1"/>
    <col min="8" max="23" width="11.83203125" bestFit="1" customWidth="1"/>
  </cols>
  <sheetData>
    <row r="1" spans="1:23" ht="21" customHeight="1" x14ac:dyDescent="0.2">
      <c r="A1" s="7" t="s">
        <v>26</v>
      </c>
      <c r="G1" s="7" t="s">
        <v>32</v>
      </c>
    </row>
    <row r="2" spans="1:23" x14ac:dyDescent="0.2">
      <c r="A2" s="23" t="s">
        <v>24</v>
      </c>
      <c r="B2" s="23"/>
      <c r="C2" s="23"/>
      <c r="D2" s="23"/>
      <c r="E2" s="1" t="s">
        <v>0</v>
      </c>
      <c r="F2" s="1" t="s">
        <v>1</v>
      </c>
      <c r="G2" s="1" t="s">
        <v>2</v>
      </c>
      <c r="H2" s="23" t="s">
        <v>3</v>
      </c>
      <c r="I2" s="23"/>
      <c r="J2" s="23"/>
      <c r="K2" s="23"/>
      <c r="L2" s="23" t="s">
        <v>4</v>
      </c>
      <c r="M2" s="23"/>
      <c r="N2" s="23"/>
      <c r="O2" s="23"/>
      <c r="P2" s="23" t="s">
        <v>5</v>
      </c>
      <c r="Q2" s="23"/>
      <c r="R2" s="23"/>
      <c r="S2" s="23"/>
      <c r="T2" s="23" t="s">
        <v>6</v>
      </c>
      <c r="U2" s="23"/>
      <c r="V2" s="23"/>
      <c r="W2" s="23"/>
    </row>
    <row r="3" spans="1:23" x14ac:dyDescent="0.2">
      <c r="A3" s="1"/>
      <c r="B3" s="1"/>
      <c r="C3" s="1"/>
      <c r="D3" s="1"/>
      <c r="E3" s="1"/>
      <c r="F3" s="1"/>
      <c r="G3" s="1"/>
      <c r="H3" s="3">
        <v>0.01</v>
      </c>
      <c r="I3" s="4">
        <v>3.5000000000000003E-2</v>
      </c>
      <c r="J3" s="3">
        <v>0.05</v>
      </c>
      <c r="K3" s="3">
        <v>0.15</v>
      </c>
      <c r="L3" s="3">
        <v>0.01</v>
      </c>
      <c r="M3" s="4">
        <v>3.5000000000000003E-2</v>
      </c>
      <c r="N3" s="3">
        <v>0.05</v>
      </c>
      <c r="O3" s="3">
        <v>0.15</v>
      </c>
      <c r="P3" s="3">
        <v>0.01</v>
      </c>
      <c r="Q3" s="4">
        <v>3.5000000000000003E-2</v>
      </c>
      <c r="R3" s="3">
        <v>0.05</v>
      </c>
      <c r="S3" s="3">
        <v>0.15</v>
      </c>
      <c r="T3" s="3">
        <v>0.01</v>
      </c>
      <c r="U3" s="4">
        <v>3.5000000000000003E-2</v>
      </c>
      <c r="V3" s="3">
        <v>0.05</v>
      </c>
      <c r="W3" s="3">
        <v>0.15</v>
      </c>
    </row>
    <row r="4" spans="1:23" ht="34" x14ac:dyDescent="0.2">
      <c r="A4" s="17" t="s">
        <v>96</v>
      </c>
      <c r="B4" s="17" t="s">
        <v>25</v>
      </c>
      <c r="C4" s="17" t="s">
        <v>53</v>
      </c>
      <c r="D4" s="17" t="s">
        <v>54</v>
      </c>
      <c r="E4" s="5">
        <v>1</v>
      </c>
      <c r="F4" s="1" t="s">
        <v>7</v>
      </c>
      <c r="G4" s="6">
        <v>18005</v>
      </c>
      <c r="H4" s="8">
        <f>G4*(1+$H$3)</f>
        <v>18185.05</v>
      </c>
      <c r="I4" s="8">
        <f>G4*(1+$I$3)</f>
        <v>18635.174999999999</v>
      </c>
      <c r="J4" s="8">
        <f>G4*(1+$J$3)</f>
        <v>18905.25</v>
      </c>
      <c r="K4" s="8">
        <f>G4*(1+$K$3)</f>
        <v>20705.75</v>
      </c>
      <c r="L4" s="8">
        <f>H4*(1+$H$3)</f>
        <v>18366.9005</v>
      </c>
      <c r="M4" s="8">
        <f>I4*(1+$I$3)</f>
        <v>19287.406124999998</v>
      </c>
      <c r="N4" s="8">
        <f>J4*(1+$J$3)</f>
        <v>19850.512500000001</v>
      </c>
      <c r="O4" s="8">
        <f>K4*(1+$K$3)</f>
        <v>23811.612499999999</v>
      </c>
      <c r="P4" s="8">
        <f>L4*(1+$H$3)</f>
        <v>18550.569504999999</v>
      </c>
      <c r="Q4" s="8">
        <f>M4*(1+$I$3)</f>
        <v>19962.465339374998</v>
      </c>
      <c r="R4" s="8">
        <f>N4*(1+$J$3)</f>
        <v>20843.038125000003</v>
      </c>
      <c r="S4" s="8">
        <f>O4*(1+$K$3)</f>
        <v>27383.354374999995</v>
      </c>
      <c r="T4" s="8">
        <f>P4*(1+$H$3)</f>
        <v>18736.07520005</v>
      </c>
      <c r="U4" s="8">
        <f>Q4*(1+$I$3)</f>
        <v>20661.151626253122</v>
      </c>
      <c r="V4" s="8">
        <f>R4*(1+$J$3)</f>
        <v>21885.190031250004</v>
      </c>
      <c r="W4" s="8">
        <f>S4*(1+$K$3)</f>
        <v>31490.857531249992</v>
      </c>
    </row>
    <row r="5" spans="1:23" x14ac:dyDescent="0.2">
      <c r="A5" s="27" t="s">
        <v>52</v>
      </c>
      <c r="B5" s="27" t="s">
        <v>51</v>
      </c>
      <c r="C5" s="27" t="s">
        <v>55</v>
      </c>
      <c r="D5" s="27" t="s">
        <v>56</v>
      </c>
      <c r="E5" s="23">
        <v>2</v>
      </c>
      <c r="F5" s="1" t="s">
        <v>8</v>
      </c>
      <c r="G5" s="6">
        <v>18005</v>
      </c>
      <c r="H5" s="8">
        <f t="shared" ref="H5:H32" si="0">G5*(1+$H$3)</f>
        <v>18185.05</v>
      </c>
      <c r="I5" s="8">
        <f t="shared" ref="I5:I32" si="1">G5*(1+$I$3)</f>
        <v>18635.174999999999</v>
      </c>
      <c r="J5" s="8">
        <f t="shared" ref="J5:J32" si="2">G5*(1+$J$3)</f>
        <v>18905.25</v>
      </c>
      <c r="K5" s="8">
        <f t="shared" ref="K5:K32" si="3">G5*(1+$K$3)</f>
        <v>20705.75</v>
      </c>
      <c r="L5" s="8">
        <f t="shared" ref="L5:L32" si="4">H5*(1+$H$3)</f>
        <v>18366.9005</v>
      </c>
      <c r="M5" s="8">
        <f t="shared" ref="M5:M32" si="5">I5*(1+$I$3)</f>
        <v>19287.406124999998</v>
      </c>
      <c r="N5" s="8">
        <f t="shared" ref="N5:N32" si="6">J5*(1+$J$3)</f>
        <v>19850.512500000001</v>
      </c>
      <c r="O5" s="8">
        <f t="shared" ref="O5:O31" si="7">K5*(1+$K$3)</f>
        <v>23811.612499999999</v>
      </c>
      <c r="P5" s="8">
        <f t="shared" ref="P5:P32" si="8">L5*(1+$H$3)</f>
        <v>18550.569504999999</v>
      </c>
      <c r="Q5" s="8">
        <f t="shared" ref="Q5:Q32" si="9">M5*(1+$I$3)</f>
        <v>19962.465339374998</v>
      </c>
      <c r="R5" s="8">
        <f t="shared" ref="R5:R32" si="10">N5*(1+$J$3)</f>
        <v>20843.038125000003</v>
      </c>
      <c r="S5" s="8">
        <f t="shared" ref="S5:S31" si="11">O5*(1+$K$3)</f>
        <v>27383.354374999995</v>
      </c>
      <c r="T5" s="8">
        <f t="shared" ref="T5:T32" si="12">P5*(1+$H$3)</f>
        <v>18736.07520005</v>
      </c>
      <c r="U5" s="8">
        <f t="shared" ref="U5:U32" si="13">Q5*(1+$I$3)</f>
        <v>20661.151626253122</v>
      </c>
      <c r="V5" s="8">
        <f t="shared" ref="V5:V32" si="14">R5*(1+$J$3)</f>
        <v>21885.190031250004</v>
      </c>
      <c r="W5" s="8">
        <f t="shared" ref="W5:W31" si="15">S5*(1+$K$3)</f>
        <v>31490.857531249992</v>
      </c>
    </row>
    <row r="6" spans="1:23" x14ac:dyDescent="0.2">
      <c r="A6" s="29"/>
      <c r="B6" s="29"/>
      <c r="C6" s="29"/>
      <c r="D6" s="29"/>
      <c r="E6" s="23"/>
      <c r="F6" s="1" t="s">
        <v>9</v>
      </c>
      <c r="G6" s="6">
        <v>19337</v>
      </c>
      <c r="H6" s="8">
        <f t="shared" si="0"/>
        <v>19530.37</v>
      </c>
      <c r="I6" s="8">
        <f t="shared" si="1"/>
        <v>20013.794999999998</v>
      </c>
      <c r="J6" s="8">
        <f t="shared" si="2"/>
        <v>20303.850000000002</v>
      </c>
      <c r="K6" s="8">
        <f t="shared" si="3"/>
        <v>22237.55</v>
      </c>
      <c r="L6" s="8">
        <f t="shared" si="4"/>
        <v>19725.673699999999</v>
      </c>
      <c r="M6" s="8">
        <f t="shared" si="5"/>
        <v>20714.277824999997</v>
      </c>
      <c r="N6" s="8">
        <f t="shared" si="6"/>
        <v>21319.042500000003</v>
      </c>
      <c r="O6" s="8">
        <f t="shared" si="7"/>
        <v>25573.182499999999</v>
      </c>
      <c r="P6" s="8">
        <f t="shared" si="8"/>
        <v>19922.930436999999</v>
      </c>
      <c r="Q6" s="8">
        <f t="shared" si="9"/>
        <v>21439.277548874994</v>
      </c>
      <c r="R6" s="8">
        <f t="shared" si="10"/>
        <v>22384.994625000003</v>
      </c>
      <c r="S6" s="8">
        <f t="shared" si="11"/>
        <v>29409.159874999998</v>
      </c>
      <c r="T6" s="8">
        <f t="shared" si="12"/>
        <v>20122.15974137</v>
      </c>
      <c r="U6" s="8">
        <f t="shared" si="13"/>
        <v>22189.652263085616</v>
      </c>
      <c r="V6" s="8">
        <f t="shared" si="14"/>
        <v>23504.244356250005</v>
      </c>
      <c r="W6" s="8">
        <f t="shared" si="15"/>
        <v>33820.533856249996</v>
      </c>
    </row>
    <row r="7" spans="1:23" x14ac:dyDescent="0.2">
      <c r="A7" s="27" t="s">
        <v>57</v>
      </c>
      <c r="B7" s="27" t="s">
        <v>58</v>
      </c>
      <c r="C7" s="27" t="s">
        <v>60</v>
      </c>
      <c r="D7" s="27" t="s">
        <v>61</v>
      </c>
      <c r="E7" s="23">
        <v>3</v>
      </c>
      <c r="F7" s="1" t="s">
        <v>8</v>
      </c>
      <c r="G7" s="6">
        <v>19737</v>
      </c>
      <c r="H7" s="8">
        <f t="shared" si="0"/>
        <v>19934.37</v>
      </c>
      <c r="I7" s="8">
        <f t="shared" si="1"/>
        <v>20427.794999999998</v>
      </c>
      <c r="J7" s="8">
        <f t="shared" si="2"/>
        <v>20723.850000000002</v>
      </c>
      <c r="K7" s="8">
        <f t="shared" si="3"/>
        <v>22697.55</v>
      </c>
      <c r="L7" s="8">
        <f t="shared" si="4"/>
        <v>20133.7137</v>
      </c>
      <c r="M7" s="8">
        <f t="shared" si="5"/>
        <v>21142.767824999995</v>
      </c>
      <c r="N7" s="8">
        <f t="shared" si="6"/>
        <v>21760.042500000003</v>
      </c>
      <c r="O7" s="8">
        <f t="shared" si="7"/>
        <v>26102.182499999995</v>
      </c>
      <c r="P7" s="8">
        <f t="shared" si="8"/>
        <v>20335.050836999999</v>
      </c>
      <c r="Q7" s="8">
        <f t="shared" si="9"/>
        <v>21882.764698874995</v>
      </c>
      <c r="R7" s="8">
        <f t="shared" si="10"/>
        <v>22848.044625000006</v>
      </c>
      <c r="S7" s="8">
        <f t="shared" si="11"/>
        <v>30017.509874999992</v>
      </c>
      <c r="T7" s="8">
        <f t="shared" si="12"/>
        <v>20538.401345369999</v>
      </c>
      <c r="U7" s="8">
        <f t="shared" si="13"/>
        <v>22648.661463335618</v>
      </c>
      <c r="V7" s="8">
        <f t="shared" si="14"/>
        <v>23990.446856250008</v>
      </c>
      <c r="W7" s="8">
        <f t="shared" si="15"/>
        <v>34520.13635624999</v>
      </c>
    </row>
    <row r="8" spans="1:23" x14ac:dyDescent="0.2">
      <c r="A8" s="29"/>
      <c r="B8" s="29"/>
      <c r="C8" s="29"/>
      <c r="D8" s="29"/>
      <c r="E8" s="23"/>
      <c r="F8" s="1" t="s">
        <v>9</v>
      </c>
      <c r="G8" s="6">
        <v>21142</v>
      </c>
      <c r="H8" s="8">
        <f t="shared" si="0"/>
        <v>21353.420000000002</v>
      </c>
      <c r="I8" s="8">
        <f t="shared" si="1"/>
        <v>21881.969999999998</v>
      </c>
      <c r="J8" s="8">
        <f t="shared" si="2"/>
        <v>22199.100000000002</v>
      </c>
      <c r="K8" s="8">
        <f t="shared" si="3"/>
        <v>24313.3</v>
      </c>
      <c r="L8" s="8">
        <f t="shared" si="4"/>
        <v>21566.954200000004</v>
      </c>
      <c r="M8" s="8">
        <f t="shared" si="5"/>
        <v>22647.838949999994</v>
      </c>
      <c r="N8" s="8">
        <f t="shared" si="6"/>
        <v>23309.055000000004</v>
      </c>
      <c r="O8" s="8">
        <f t="shared" si="7"/>
        <v>27960.294999999998</v>
      </c>
      <c r="P8" s="8">
        <f t="shared" si="8"/>
        <v>21782.623742000003</v>
      </c>
      <c r="Q8" s="8">
        <f t="shared" si="9"/>
        <v>23440.51331324999</v>
      </c>
      <c r="R8" s="8">
        <f t="shared" si="10"/>
        <v>24474.507750000004</v>
      </c>
      <c r="S8" s="8">
        <f t="shared" si="11"/>
        <v>32154.339249999997</v>
      </c>
      <c r="T8" s="8">
        <f t="shared" si="12"/>
        <v>22000.449979420002</v>
      </c>
      <c r="U8" s="8">
        <f t="shared" si="13"/>
        <v>24260.931279213739</v>
      </c>
      <c r="V8" s="8">
        <f t="shared" si="14"/>
        <v>25698.233137500007</v>
      </c>
      <c r="W8" s="8">
        <f t="shared" si="15"/>
        <v>36977.490137499997</v>
      </c>
    </row>
    <row r="9" spans="1:23" x14ac:dyDescent="0.2">
      <c r="A9" s="27" t="s">
        <v>63</v>
      </c>
      <c r="B9" s="27" t="s">
        <v>62</v>
      </c>
      <c r="C9" s="27" t="s">
        <v>59</v>
      </c>
      <c r="D9" s="27" t="s">
        <v>64</v>
      </c>
      <c r="E9" s="23">
        <v>4</v>
      </c>
      <c r="F9" s="1" t="s">
        <v>10</v>
      </c>
      <c r="G9" s="6">
        <v>21892</v>
      </c>
      <c r="H9" s="8">
        <f t="shared" si="0"/>
        <v>22110.920000000002</v>
      </c>
      <c r="I9" s="8">
        <f t="shared" si="1"/>
        <v>22658.219999999998</v>
      </c>
      <c r="J9" s="8">
        <f t="shared" si="2"/>
        <v>22986.600000000002</v>
      </c>
      <c r="K9" s="8">
        <f t="shared" si="3"/>
        <v>25175.8</v>
      </c>
      <c r="L9" s="8">
        <f t="shared" si="4"/>
        <v>22332.029200000001</v>
      </c>
      <c r="M9" s="8">
        <f t="shared" si="5"/>
        <v>23451.257699999995</v>
      </c>
      <c r="N9" s="8">
        <f t="shared" si="6"/>
        <v>24135.930000000004</v>
      </c>
      <c r="O9" s="8">
        <f t="shared" si="7"/>
        <v>28952.17</v>
      </c>
      <c r="P9" s="8">
        <f t="shared" si="8"/>
        <v>22555.349492000001</v>
      </c>
      <c r="Q9" s="8">
        <f t="shared" si="9"/>
        <v>24272.051719499992</v>
      </c>
      <c r="R9" s="8">
        <f t="shared" si="10"/>
        <v>25342.726500000004</v>
      </c>
      <c r="S9" s="8">
        <f t="shared" si="11"/>
        <v>33294.995499999997</v>
      </c>
      <c r="T9" s="8">
        <f t="shared" si="12"/>
        <v>22780.902986920002</v>
      </c>
      <c r="U9" s="8">
        <f t="shared" si="13"/>
        <v>25121.57352968249</v>
      </c>
      <c r="V9" s="8">
        <f t="shared" si="14"/>
        <v>26609.862825000007</v>
      </c>
      <c r="W9" s="8">
        <f t="shared" si="15"/>
        <v>38289.244824999994</v>
      </c>
    </row>
    <row r="10" spans="1:23" x14ac:dyDescent="0.2">
      <c r="A10" s="29"/>
      <c r="B10" s="29"/>
      <c r="C10" s="29"/>
      <c r="D10" s="29"/>
      <c r="E10" s="23"/>
      <c r="F10" s="1" t="s">
        <v>11</v>
      </c>
      <c r="G10" s="6">
        <v>24157</v>
      </c>
      <c r="H10" s="8">
        <f t="shared" si="0"/>
        <v>24398.57</v>
      </c>
      <c r="I10" s="8">
        <f t="shared" si="1"/>
        <v>25002.494999999999</v>
      </c>
      <c r="J10" s="8">
        <f t="shared" si="2"/>
        <v>25364.850000000002</v>
      </c>
      <c r="K10" s="8">
        <f t="shared" si="3"/>
        <v>27780.55</v>
      </c>
      <c r="L10" s="8">
        <f t="shared" si="4"/>
        <v>24642.555700000001</v>
      </c>
      <c r="M10" s="8">
        <f t="shared" si="5"/>
        <v>25877.582324999996</v>
      </c>
      <c r="N10" s="8">
        <f t="shared" si="6"/>
        <v>26633.092500000002</v>
      </c>
      <c r="O10" s="8">
        <f t="shared" si="7"/>
        <v>31947.632499999996</v>
      </c>
      <c r="P10" s="8">
        <f t="shared" si="8"/>
        <v>24888.981256999999</v>
      </c>
      <c r="Q10" s="8">
        <f t="shared" si="9"/>
        <v>26783.297706374993</v>
      </c>
      <c r="R10" s="8">
        <f t="shared" si="10"/>
        <v>27964.747125000005</v>
      </c>
      <c r="S10" s="8">
        <f t="shared" si="11"/>
        <v>36739.777374999991</v>
      </c>
      <c r="T10" s="8">
        <f t="shared" si="12"/>
        <v>25137.871069569999</v>
      </c>
      <c r="U10" s="8">
        <f t="shared" si="13"/>
        <v>27720.713126098115</v>
      </c>
      <c r="V10" s="8">
        <f t="shared" si="14"/>
        <v>29362.984481250005</v>
      </c>
      <c r="W10" s="8">
        <f t="shared" si="15"/>
        <v>42250.743981249987</v>
      </c>
    </row>
    <row r="11" spans="1:23" x14ac:dyDescent="0.2">
      <c r="A11" s="27" t="s">
        <v>37</v>
      </c>
      <c r="B11" s="27" t="s">
        <v>65</v>
      </c>
      <c r="C11" s="27" t="s">
        <v>66</v>
      </c>
      <c r="D11" s="27" t="s">
        <v>67</v>
      </c>
      <c r="E11" s="23">
        <v>5</v>
      </c>
      <c r="F11" s="1" t="s">
        <v>8</v>
      </c>
      <c r="G11" s="6">
        <v>24907</v>
      </c>
      <c r="H11" s="8">
        <f t="shared" si="0"/>
        <v>25156.07</v>
      </c>
      <c r="I11" s="8">
        <f t="shared" si="1"/>
        <v>25778.744999999999</v>
      </c>
      <c r="J11" s="8">
        <f t="shared" si="2"/>
        <v>26152.350000000002</v>
      </c>
      <c r="K11" s="8">
        <f t="shared" si="3"/>
        <v>28643.05</v>
      </c>
      <c r="L11" s="8">
        <f t="shared" si="4"/>
        <v>25407.630700000002</v>
      </c>
      <c r="M11" s="8">
        <f t="shared" si="5"/>
        <v>26681.001074999996</v>
      </c>
      <c r="N11" s="8">
        <f t="shared" si="6"/>
        <v>27459.967500000002</v>
      </c>
      <c r="O11" s="8">
        <f t="shared" si="7"/>
        <v>32939.5075</v>
      </c>
      <c r="P11" s="8">
        <f t="shared" si="8"/>
        <v>25661.707007000001</v>
      </c>
      <c r="Q11" s="8">
        <f t="shared" si="9"/>
        <v>27614.836112624995</v>
      </c>
      <c r="R11" s="8">
        <f t="shared" si="10"/>
        <v>28832.965875000005</v>
      </c>
      <c r="S11" s="8">
        <f t="shared" si="11"/>
        <v>37880.433624999998</v>
      </c>
      <c r="T11" s="8">
        <f>P11*(1+$H$3)</f>
        <v>25918.324077069999</v>
      </c>
      <c r="U11" s="8">
        <f t="shared" si="13"/>
        <v>28581.355376566866</v>
      </c>
      <c r="V11" s="8">
        <f t="shared" si="14"/>
        <v>30274.614168750006</v>
      </c>
      <c r="W11" s="8">
        <f t="shared" si="15"/>
        <v>43562.498668749991</v>
      </c>
    </row>
    <row r="12" spans="1:23" x14ac:dyDescent="0.2">
      <c r="A12" s="28"/>
      <c r="B12" s="28"/>
      <c r="C12" s="28"/>
      <c r="D12" s="28"/>
      <c r="E12" s="23"/>
      <c r="F12" s="1" t="s">
        <v>12</v>
      </c>
      <c r="G12" s="6">
        <v>26970</v>
      </c>
      <c r="H12" s="8">
        <f t="shared" si="0"/>
        <v>27239.7</v>
      </c>
      <c r="I12" s="8">
        <f t="shared" si="1"/>
        <v>27913.949999999997</v>
      </c>
      <c r="J12" s="8">
        <f t="shared" si="2"/>
        <v>28318.5</v>
      </c>
      <c r="K12" s="8">
        <f t="shared" si="3"/>
        <v>31015.499999999996</v>
      </c>
      <c r="L12" s="8">
        <f t="shared" si="4"/>
        <v>27512.097000000002</v>
      </c>
      <c r="M12" s="8">
        <f t="shared" si="5"/>
        <v>28890.938249999996</v>
      </c>
      <c r="N12" s="8">
        <f t="shared" si="6"/>
        <v>29734.425000000003</v>
      </c>
      <c r="O12" s="8">
        <f t="shared" si="7"/>
        <v>35667.82499999999</v>
      </c>
      <c r="P12" s="8">
        <f t="shared" si="8"/>
        <v>27787.217970000002</v>
      </c>
      <c r="Q12" s="8">
        <f t="shared" si="9"/>
        <v>29902.121088749995</v>
      </c>
      <c r="R12" s="8">
        <f t="shared" si="10"/>
        <v>31221.146250000005</v>
      </c>
      <c r="S12" s="8">
        <f t="shared" si="11"/>
        <v>41017.998749999984</v>
      </c>
      <c r="T12" s="8">
        <f t="shared" si="12"/>
        <v>28065.090149700001</v>
      </c>
      <c r="U12" s="8">
        <f t="shared" si="13"/>
        <v>30948.695326856243</v>
      </c>
      <c r="V12" s="8">
        <f t="shared" si="14"/>
        <v>32782.203562500006</v>
      </c>
      <c r="W12" s="8">
        <f t="shared" si="15"/>
        <v>47170.69856249998</v>
      </c>
    </row>
    <row r="13" spans="1:23" x14ac:dyDescent="0.2">
      <c r="A13" s="28"/>
      <c r="B13" s="28"/>
      <c r="C13" s="28"/>
      <c r="D13" s="28"/>
      <c r="E13" s="23"/>
      <c r="F13" s="1" t="s">
        <v>13</v>
      </c>
      <c r="G13" s="6">
        <v>27416</v>
      </c>
      <c r="H13" s="8">
        <f t="shared" si="0"/>
        <v>27690.16</v>
      </c>
      <c r="I13" s="8">
        <f t="shared" si="1"/>
        <v>28375.559999999998</v>
      </c>
      <c r="J13" s="8">
        <f t="shared" si="2"/>
        <v>28786.800000000003</v>
      </c>
      <c r="K13" s="8">
        <f t="shared" si="3"/>
        <v>31528.399999999998</v>
      </c>
      <c r="L13" s="8">
        <f t="shared" si="4"/>
        <v>27967.061600000001</v>
      </c>
      <c r="M13" s="8">
        <f t="shared" si="5"/>
        <v>29368.704599999994</v>
      </c>
      <c r="N13" s="8">
        <f t="shared" si="6"/>
        <v>30226.140000000003</v>
      </c>
      <c r="O13" s="8">
        <f t="shared" si="7"/>
        <v>36257.659999999996</v>
      </c>
      <c r="P13" s="8">
        <f t="shared" si="8"/>
        <v>28246.732216</v>
      </c>
      <c r="Q13" s="8">
        <f t="shared" si="9"/>
        <v>30396.609260999991</v>
      </c>
      <c r="R13" s="8">
        <f t="shared" si="10"/>
        <v>31737.447000000004</v>
      </c>
      <c r="S13" s="8">
        <f t="shared" si="11"/>
        <v>41696.308999999994</v>
      </c>
      <c r="T13" s="8">
        <f t="shared" si="12"/>
        <v>28529.199538159999</v>
      </c>
      <c r="U13" s="8">
        <f t="shared" si="13"/>
        <v>31460.490585134987</v>
      </c>
      <c r="V13" s="8">
        <f t="shared" si="14"/>
        <v>33324.319350000005</v>
      </c>
      <c r="W13" s="8">
        <f t="shared" si="15"/>
        <v>47950.755349999992</v>
      </c>
    </row>
    <row r="14" spans="1:23" x14ac:dyDescent="0.2">
      <c r="A14" s="29"/>
      <c r="B14" s="29"/>
      <c r="C14" s="29"/>
      <c r="D14" s="29"/>
      <c r="E14" s="23"/>
      <c r="F14" s="1" t="s">
        <v>14</v>
      </c>
      <c r="G14" s="6">
        <v>30615</v>
      </c>
      <c r="H14" s="8">
        <f t="shared" si="0"/>
        <v>30921.15</v>
      </c>
      <c r="I14" s="8">
        <f t="shared" si="1"/>
        <v>31686.524999999998</v>
      </c>
      <c r="J14" s="8">
        <f t="shared" si="2"/>
        <v>32145.75</v>
      </c>
      <c r="K14" s="8">
        <f t="shared" si="3"/>
        <v>35207.25</v>
      </c>
      <c r="L14" s="8">
        <f t="shared" si="4"/>
        <v>31230.361500000003</v>
      </c>
      <c r="M14" s="8">
        <f t="shared" si="5"/>
        <v>32795.553374999996</v>
      </c>
      <c r="N14" s="8">
        <f t="shared" si="6"/>
        <v>33753.037499999999</v>
      </c>
      <c r="O14" s="8">
        <f t="shared" si="7"/>
        <v>40488.337499999994</v>
      </c>
      <c r="P14" s="8">
        <f t="shared" si="8"/>
        <v>31542.665115000003</v>
      </c>
      <c r="Q14" s="8">
        <f t="shared" si="9"/>
        <v>33943.397743124995</v>
      </c>
      <c r="R14" s="8">
        <f t="shared" si="10"/>
        <v>35440.689375000002</v>
      </c>
      <c r="S14" s="8">
        <f t="shared" si="11"/>
        <v>46561.588124999987</v>
      </c>
      <c r="T14" s="8">
        <f t="shared" si="12"/>
        <v>31858.091766150003</v>
      </c>
      <c r="U14" s="8">
        <f t="shared" si="13"/>
        <v>35131.416664134369</v>
      </c>
      <c r="V14" s="8">
        <f t="shared" si="14"/>
        <v>37212.723843750005</v>
      </c>
      <c r="W14" s="8">
        <f t="shared" si="15"/>
        <v>53545.826343749985</v>
      </c>
    </row>
    <row r="15" spans="1:23" x14ac:dyDescent="0.2">
      <c r="A15" s="27" t="s">
        <v>68</v>
      </c>
      <c r="B15" s="27" t="s">
        <v>71</v>
      </c>
      <c r="C15" s="27" t="s">
        <v>69</v>
      </c>
      <c r="D15" s="27" t="s">
        <v>70</v>
      </c>
      <c r="E15" s="23">
        <v>6</v>
      </c>
      <c r="F15" s="1" t="s">
        <v>8</v>
      </c>
      <c r="G15" s="6">
        <v>31365</v>
      </c>
      <c r="H15" s="8">
        <f t="shared" si="0"/>
        <v>31678.65</v>
      </c>
      <c r="I15" s="8">
        <f t="shared" si="1"/>
        <v>32462.774999999998</v>
      </c>
      <c r="J15" s="8">
        <f t="shared" si="2"/>
        <v>32933.25</v>
      </c>
      <c r="K15" s="8">
        <f t="shared" si="3"/>
        <v>36069.75</v>
      </c>
      <c r="L15" s="8">
        <f t="shared" si="4"/>
        <v>31995.436500000003</v>
      </c>
      <c r="M15" s="8">
        <f t="shared" si="5"/>
        <v>33598.972124999993</v>
      </c>
      <c r="N15" s="8">
        <f t="shared" si="6"/>
        <v>34579.912499999999</v>
      </c>
      <c r="O15" s="8">
        <f t="shared" si="7"/>
        <v>41480.212499999994</v>
      </c>
      <c r="P15" s="8">
        <f t="shared" si="8"/>
        <v>32315.390865000005</v>
      </c>
      <c r="Q15" s="8">
        <f t="shared" si="9"/>
        <v>34774.936149374989</v>
      </c>
      <c r="R15" s="8">
        <f t="shared" si="10"/>
        <v>36308.908125000002</v>
      </c>
      <c r="S15" s="8">
        <f t="shared" si="11"/>
        <v>47702.244374999987</v>
      </c>
      <c r="T15" s="8">
        <f t="shared" si="12"/>
        <v>32638.544773650006</v>
      </c>
      <c r="U15" s="8">
        <f t="shared" si="13"/>
        <v>35992.058914603112</v>
      </c>
      <c r="V15" s="8">
        <f t="shared" si="14"/>
        <v>38124.353531250003</v>
      </c>
      <c r="W15" s="8">
        <f t="shared" si="15"/>
        <v>54857.581031249982</v>
      </c>
    </row>
    <row r="16" spans="1:23" x14ac:dyDescent="0.2">
      <c r="A16" s="28"/>
      <c r="B16" s="28"/>
      <c r="C16" s="28"/>
      <c r="D16" s="28"/>
      <c r="E16" s="23"/>
      <c r="F16" s="1" t="s">
        <v>15</v>
      </c>
      <c r="G16" s="6">
        <v>33176</v>
      </c>
      <c r="H16" s="8">
        <f t="shared" si="0"/>
        <v>33507.760000000002</v>
      </c>
      <c r="I16" s="8">
        <f t="shared" si="1"/>
        <v>34337.159999999996</v>
      </c>
      <c r="J16" s="8">
        <f t="shared" si="2"/>
        <v>34834.800000000003</v>
      </c>
      <c r="K16" s="8">
        <f t="shared" si="3"/>
        <v>38152.399999999994</v>
      </c>
      <c r="L16" s="8">
        <f t="shared" si="4"/>
        <v>33842.837599999999</v>
      </c>
      <c r="M16" s="8">
        <f t="shared" si="5"/>
        <v>35538.960599999991</v>
      </c>
      <c r="N16" s="8">
        <f t="shared" si="6"/>
        <v>36576.540000000008</v>
      </c>
      <c r="O16" s="8">
        <f t="shared" si="7"/>
        <v>43875.259999999987</v>
      </c>
      <c r="P16" s="8">
        <f t="shared" si="8"/>
        <v>34181.265976000002</v>
      </c>
      <c r="Q16" s="8">
        <f t="shared" si="9"/>
        <v>36782.824220999988</v>
      </c>
      <c r="R16" s="8">
        <f t="shared" si="10"/>
        <v>38405.367000000013</v>
      </c>
      <c r="S16" s="8">
        <f t="shared" si="11"/>
        <v>50456.548999999985</v>
      </c>
      <c r="T16" s="8">
        <f t="shared" si="12"/>
        <v>34523.078635760001</v>
      </c>
      <c r="U16" s="8">
        <f t="shared" si="13"/>
        <v>38070.223068734987</v>
      </c>
      <c r="V16" s="8">
        <f t="shared" si="14"/>
        <v>40325.635350000019</v>
      </c>
      <c r="W16" s="8">
        <f t="shared" si="15"/>
        <v>58025.031349999976</v>
      </c>
    </row>
    <row r="17" spans="1:23" x14ac:dyDescent="0.2">
      <c r="A17" s="28"/>
      <c r="B17" s="28"/>
      <c r="C17" s="28"/>
      <c r="D17" s="28"/>
      <c r="E17" s="23"/>
      <c r="F17" s="1" t="s">
        <v>16</v>
      </c>
      <c r="G17" s="6">
        <v>33779</v>
      </c>
      <c r="H17" s="8">
        <f t="shared" si="0"/>
        <v>34116.79</v>
      </c>
      <c r="I17" s="8">
        <f t="shared" si="1"/>
        <v>34961.264999999999</v>
      </c>
      <c r="J17" s="8">
        <f t="shared" si="2"/>
        <v>35467.950000000004</v>
      </c>
      <c r="K17" s="8">
        <f t="shared" si="3"/>
        <v>38845.85</v>
      </c>
      <c r="L17" s="8">
        <f t="shared" si="4"/>
        <v>34457.957900000001</v>
      </c>
      <c r="M17" s="8">
        <f t="shared" si="5"/>
        <v>36184.909274999998</v>
      </c>
      <c r="N17" s="8">
        <f t="shared" si="6"/>
        <v>37241.347500000003</v>
      </c>
      <c r="O17" s="8">
        <f t="shared" si="7"/>
        <v>44672.727499999994</v>
      </c>
      <c r="P17" s="8">
        <f t="shared" si="8"/>
        <v>34802.537478999999</v>
      </c>
      <c r="Q17" s="8">
        <f t="shared" si="9"/>
        <v>37451.381099624996</v>
      </c>
      <c r="R17" s="8">
        <f t="shared" si="10"/>
        <v>39103.414875000002</v>
      </c>
      <c r="S17" s="8">
        <f t="shared" si="11"/>
        <v>51373.636624999992</v>
      </c>
      <c r="T17" s="8">
        <f t="shared" si="12"/>
        <v>35150.562853789997</v>
      </c>
      <c r="U17" s="8">
        <f t="shared" si="13"/>
        <v>38762.179438111867</v>
      </c>
      <c r="V17" s="8">
        <f t="shared" si="14"/>
        <v>41058.585618750003</v>
      </c>
      <c r="W17" s="8">
        <f t="shared" si="15"/>
        <v>59079.682118749988</v>
      </c>
    </row>
    <row r="18" spans="1:23" x14ac:dyDescent="0.2">
      <c r="A18" s="29"/>
      <c r="B18" s="29"/>
      <c r="C18" s="29"/>
      <c r="D18" s="29"/>
      <c r="E18" s="23"/>
      <c r="F18" s="1" t="s">
        <v>17</v>
      </c>
      <c r="G18" s="6">
        <v>37890</v>
      </c>
      <c r="H18" s="8">
        <f t="shared" si="0"/>
        <v>38268.9</v>
      </c>
      <c r="I18" s="8">
        <f t="shared" si="1"/>
        <v>39216.149999999994</v>
      </c>
      <c r="J18" s="8">
        <f t="shared" si="2"/>
        <v>39784.5</v>
      </c>
      <c r="K18" s="8">
        <f t="shared" si="3"/>
        <v>43573.5</v>
      </c>
      <c r="L18" s="8">
        <f t="shared" si="4"/>
        <v>38651.589</v>
      </c>
      <c r="M18" s="8">
        <f t="shared" si="5"/>
        <v>40588.715249999994</v>
      </c>
      <c r="N18" s="8">
        <f t="shared" si="6"/>
        <v>41773.724999999999</v>
      </c>
      <c r="O18" s="8">
        <f t="shared" si="7"/>
        <v>50109.524999999994</v>
      </c>
      <c r="P18" s="8">
        <f t="shared" si="8"/>
        <v>39038.104890000002</v>
      </c>
      <c r="Q18" s="8">
        <f t="shared" si="9"/>
        <v>42009.320283749992</v>
      </c>
      <c r="R18" s="8">
        <f t="shared" si="10"/>
        <v>43862.411249999997</v>
      </c>
      <c r="S18" s="8">
        <f t="shared" si="11"/>
        <v>57625.953749999986</v>
      </c>
      <c r="T18" s="8">
        <f t="shared" si="12"/>
        <v>39428.485938900005</v>
      </c>
      <c r="U18" s="8">
        <f t="shared" si="13"/>
        <v>43479.646493681241</v>
      </c>
      <c r="V18" s="8">
        <f t="shared" si="14"/>
        <v>46055.531812499998</v>
      </c>
      <c r="W18" s="8">
        <f t="shared" si="15"/>
        <v>66269.846812499978</v>
      </c>
    </row>
    <row r="19" spans="1:23" x14ac:dyDescent="0.2">
      <c r="A19" s="27" t="s">
        <v>72</v>
      </c>
      <c r="B19" s="27" t="s">
        <v>73</v>
      </c>
      <c r="C19" s="27" t="s">
        <v>74</v>
      </c>
      <c r="D19" s="27" t="s">
        <v>75</v>
      </c>
      <c r="E19" s="23">
        <v>7</v>
      </c>
      <c r="F19" s="1" t="s">
        <v>8</v>
      </c>
      <c r="G19" s="6">
        <v>38890</v>
      </c>
      <c r="H19" s="8">
        <f t="shared" si="0"/>
        <v>39278.9</v>
      </c>
      <c r="I19" s="8">
        <f t="shared" si="1"/>
        <v>40251.149999999994</v>
      </c>
      <c r="J19" s="8">
        <f t="shared" si="2"/>
        <v>40834.5</v>
      </c>
      <c r="K19" s="8">
        <f t="shared" si="3"/>
        <v>44723.5</v>
      </c>
      <c r="L19" s="8">
        <f t="shared" si="4"/>
        <v>39671.688999999998</v>
      </c>
      <c r="M19" s="8">
        <f t="shared" si="5"/>
        <v>41659.940249999992</v>
      </c>
      <c r="N19" s="8">
        <f t="shared" si="6"/>
        <v>42876.224999999999</v>
      </c>
      <c r="O19" s="8">
        <f t="shared" si="7"/>
        <v>51432.024999999994</v>
      </c>
      <c r="P19" s="8">
        <f t="shared" si="8"/>
        <v>40068.405890000002</v>
      </c>
      <c r="Q19" s="8">
        <f t="shared" si="9"/>
        <v>43118.038158749987</v>
      </c>
      <c r="R19" s="8">
        <f t="shared" si="10"/>
        <v>45020.036249999997</v>
      </c>
      <c r="S19" s="8">
        <f t="shared" si="11"/>
        <v>59146.828749999986</v>
      </c>
      <c r="T19" s="8">
        <f t="shared" si="12"/>
        <v>40469.0899489</v>
      </c>
      <c r="U19" s="8">
        <f t="shared" si="13"/>
        <v>44627.169494306232</v>
      </c>
      <c r="V19" s="8">
        <f t="shared" si="14"/>
        <v>47271.038062499996</v>
      </c>
      <c r="W19" s="8">
        <f t="shared" si="15"/>
        <v>68018.853062499984</v>
      </c>
    </row>
    <row r="20" spans="1:23" x14ac:dyDescent="0.2">
      <c r="A20" s="28"/>
      <c r="B20" s="28"/>
      <c r="C20" s="28"/>
      <c r="D20" s="28"/>
      <c r="E20" s="23"/>
      <c r="F20" s="1" t="s">
        <v>15</v>
      </c>
      <c r="G20" s="6">
        <v>40894</v>
      </c>
      <c r="H20" s="8">
        <f t="shared" si="0"/>
        <v>41302.94</v>
      </c>
      <c r="I20" s="8">
        <f t="shared" si="1"/>
        <v>42325.289999999994</v>
      </c>
      <c r="J20" s="8">
        <f t="shared" si="2"/>
        <v>42938.700000000004</v>
      </c>
      <c r="K20" s="8">
        <f t="shared" si="3"/>
        <v>47028.1</v>
      </c>
      <c r="L20" s="8">
        <f t="shared" si="4"/>
        <v>41715.969400000002</v>
      </c>
      <c r="M20" s="8">
        <f t="shared" si="5"/>
        <v>43806.675149999988</v>
      </c>
      <c r="N20" s="8">
        <f t="shared" si="6"/>
        <v>45085.635000000009</v>
      </c>
      <c r="O20" s="8">
        <f t="shared" si="7"/>
        <v>54082.314999999995</v>
      </c>
      <c r="P20" s="8">
        <f t="shared" si="8"/>
        <v>42133.129094000004</v>
      </c>
      <c r="Q20" s="8">
        <f t="shared" si="9"/>
        <v>45339.908780249985</v>
      </c>
      <c r="R20" s="8">
        <f t="shared" si="10"/>
        <v>47339.916750000011</v>
      </c>
      <c r="S20" s="8">
        <f t="shared" si="11"/>
        <v>62194.662249999987</v>
      </c>
      <c r="T20" s="8">
        <f t="shared" si="12"/>
        <v>42554.460384940001</v>
      </c>
      <c r="U20" s="8">
        <f t="shared" si="13"/>
        <v>46926.805587558731</v>
      </c>
      <c r="V20" s="8">
        <f t="shared" si="14"/>
        <v>49706.912587500017</v>
      </c>
      <c r="W20" s="8">
        <f t="shared" si="15"/>
        <v>71523.861587499981</v>
      </c>
    </row>
    <row r="21" spans="1:23" x14ac:dyDescent="0.2">
      <c r="A21" s="28"/>
      <c r="B21" s="28"/>
      <c r="C21" s="28"/>
      <c r="D21" s="28"/>
      <c r="E21" s="23"/>
      <c r="F21" s="1" t="s">
        <v>16</v>
      </c>
      <c r="G21" s="6">
        <v>41723</v>
      </c>
      <c r="H21" s="8">
        <f t="shared" si="0"/>
        <v>42140.23</v>
      </c>
      <c r="I21" s="8">
        <f t="shared" si="1"/>
        <v>43183.305</v>
      </c>
      <c r="J21" s="8">
        <f t="shared" si="2"/>
        <v>43809.15</v>
      </c>
      <c r="K21" s="8">
        <f t="shared" si="3"/>
        <v>47981.45</v>
      </c>
      <c r="L21" s="8">
        <f t="shared" si="4"/>
        <v>42561.632300000005</v>
      </c>
      <c r="M21" s="8">
        <f t="shared" si="5"/>
        <v>44694.720674999997</v>
      </c>
      <c r="N21" s="8">
        <f t="shared" si="6"/>
        <v>45999.607500000006</v>
      </c>
      <c r="O21" s="8">
        <f t="shared" si="7"/>
        <v>55178.667499999996</v>
      </c>
      <c r="P21" s="8">
        <f t="shared" si="8"/>
        <v>42987.248623000007</v>
      </c>
      <c r="Q21" s="8">
        <f t="shared" si="9"/>
        <v>46259.035898624992</v>
      </c>
      <c r="R21" s="8">
        <f t="shared" si="10"/>
        <v>48299.587875000005</v>
      </c>
      <c r="S21" s="8">
        <f t="shared" si="11"/>
        <v>63455.46762499999</v>
      </c>
      <c r="T21" s="8">
        <f t="shared" si="12"/>
        <v>43417.121109230007</v>
      </c>
      <c r="U21" s="8">
        <f t="shared" si="13"/>
        <v>47878.102155076864</v>
      </c>
      <c r="V21" s="8">
        <f t="shared" si="14"/>
        <v>50714.567268750005</v>
      </c>
      <c r="W21" s="8">
        <f t="shared" si="15"/>
        <v>72973.787768749986</v>
      </c>
    </row>
    <row r="22" spans="1:23" x14ac:dyDescent="0.2">
      <c r="A22" s="29"/>
      <c r="B22" s="29"/>
      <c r="C22" s="29"/>
      <c r="D22" s="29"/>
      <c r="E22" s="23"/>
      <c r="F22" s="1" t="s">
        <v>17</v>
      </c>
      <c r="G22" s="6">
        <v>44503</v>
      </c>
      <c r="H22" s="8">
        <f t="shared" si="0"/>
        <v>44948.03</v>
      </c>
      <c r="I22" s="8">
        <f t="shared" si="1"/>
        <v>46060.604999999996</v>
      </c>
      <c r="J22" s="8">
        <f t="shared" si="2"/>
        <v>46728.15</v>
      </c>
      <c r="K22" s="8">
        <f t="shared" si="3"/>
        <v>51178.45</v>
      </c>
      <c r="L22" s="8">
        <f t="shared" si="4"/>
        <v>45397.510300000002</v>
      </c>
      <c r="M22" s="8">
        <f t="shared" si="5"/>
        <v>47672.726174999989</v>
      </c>
      <c r="N22" s="8">
        <f t="shared" si="6"/>
        <v>49064.557500000003</v>
      </c>
      <c r="O22" s="8">
        <f t="shared" si="7"/>
        <v>58855.217499999992</v>
      </c>
      <c r="P22" s="8">
        <f>L22*(1+$H$3)</f>
        <v>45851.485402999999</v>
      </c>
      <c r="Q22" s="8">
        <f t="shared" si="9"/>
        <v>49341.271591124983</v>
      </c>
      <c r="R22" s="8">
        <f t="shared" si="10"/>
        <v>51517.785375000007</v>
      </c>
      <c r="S22" s="8">
        <f t="shared" si="11"/>
        <v>67683.500124999991</v>
      </c>
      <c r="T22" s="8">
        <f t="shared" si="12"/>
        <v>46310.000257029998</v>
      </c>
      <c r="U22" s="8">
        <f t="shared" si="13"/>
        <v>51068.216096814351</v>
      </c>
      <c r="V22" s="8">
        <f t="shared" si="14"/>
        <v>54093.674643750011</v>
      </c>
      <c r="W22" s="8">
        <f t="shared" si="15"/>
        <v>77836.025143749983</v>
      </c>
    </row>
    <row r="23" spans="1:23" x14ac:dyDescent="0.2">
      <c r="A23" s="27" t="s">
        <v>78</v>
      </c>
      <c r="B23" s="27" t="s">
        <v>79</v>
      </c>
      <c r="C23" s="27" t="s">
        <v>80</v>
      </c>
      <c r="D23" s="27" t="s">
        <v>81</v>
      </c>
      <c r="E23" s="23" t="s">
        <v>18</v>
      </c>
      <c r="F23" s="1" t="s">
        <v>19</v>
      </c>
      <c r="G23" s="6">
        <v>45753</v>
      </c>
      <c r="H23" s="8">
        <f t="shared" si="0"/>
        <v>46210.53</v>
      </c>
      <c r="I23" s="8">
        <f t="shared" si="1"/>
        <v>47354.354999999996</v>
      </c>
      <c r="J23" s="8">
        <f t="shared" si="2"/>
        <v>48040.65</v>
      </c>
      <c r="K23" s="8">
        <f t="shared" si="3"/>
        <v>52615.95</v>
      </c>
      <c r="L23" s="8">
        <f t="shared" si="4"/>
        <v>46672.635300000002</v>
      </c>
      <c r="M23" s="8">
        <f t="shared" si="5"/>
        <v>49011.757424999989</v>
      </c>
      <c r="N23" s="8">
        <f t="shared" si="6"/>
        <v>50442.682500000003</v>
      </c>
      <c r="O23" s="8">
        <f t="shared" si="7"/>
        <v>60508.342499999992</v>
      </c>
      <c r="P23" s="8">
        <f t="shared" si="8"/>
        <v>47139.361653</v>
      </c>
      <c r="Q23" s="8">
        <f t="shared" si="9"/>
        <v>50727.168934874986</v>
      </c>
      <c r="R23" s="8">
        <f t="shared" si="10"/>
        <v>52964.816625000007</v>
      </c>
      <c r="S23" s="8">
        <f t="shared" si="11"/>
        <v>69584.593874999991</v>
      </c>
      <c r="T23" s="8">
        <f t="shared" si="12"/>
        <v>47610.755269530004</v>
      </c>
      <c r="U23" s="8">
        <f t="shared" si="13"/>
        <v>52502.619847595604</v>
      </c>
      <c r="V23" s="8">
        <f t="shared" si="14"/>
        <v>55613.057456250011</v>
      </c>
      <c r="W23" s="8">
        <f t="shared" si="15"/>
        <v>80022.282956249983</v>
      </c>
    </row>
    <row r="24" spans="1:23" x14ac:dyDescent="0.2">
      <c r="A24" s="29"/>
      <c r="B24" s="29"/>
      <c r="C24" s="29"/>
      <c r="D24" s="29"/>
      <c r="E24" s="23"/>
      <c r="F24" s="1" t="s">
        <v>20</v>
      </c>
      <c r="G24" s="6">
        <v>51668</v>
      </c>
      <c r="H24" s="8">
        <f t="shared" si="0"/>
        <v>52184.68</v>
      </c>
      <c r="I24" s="8">
        <f t="shared" si="1"/>
        <v>53476.38</v>
      </c>
      <c r="J24" s="8">
        <f t="shared" si="2"/>
        <v>54251.4</v>
      </c>
      <c r="K24" s="8">
        <f t="shared" si="3"/>
        <v>59418.2</v>
      </c>
      <c r="L24" s="8">
        <f t="shared" si="4"/>
        <v>52706.5268</v>
      </c>
      <c r="M24" s="8">
        <f t="shared" si="5"/>
        <v>55348.053299999992</v>
      </c>
      <c r="N24" s="8">
        <f t="shared" si="6"/>
        <v>56963.97</v>
      </c>
      <c r="O24" s="8">
        <f t="shared" si="7"/>
        <v>68330.929999999993</v>
      </c>
      <c r="P24" s="8">
        <f t="shared" si="8"/>
        <v>53233.592067999998</v>
      </c>
      <c r="Q24" s="8">
        <f t="shared" si="9"/>
        <v>57285.235165499987</v>
      </c>
      <c r="R24" s="8">
        <f t="shared" si="10"/>
        <v>59812.168500000007</v>
      </c>
      <c r="S24" s="8">
        <f t="shared" si="11"/>
        <v>78580.569499999983</v>
      </c>
      <c r="T24" s="8">
        <f t="shared" si="12"/>
        <v>53765.92798868</v>
      </c>
      <c r="U24" s="8">
        <f t="shared" si="13"/>
        <v>59290.218396292483</v>
      </c>
      <c r="V24" s="8">
        <f t="shared" si="14"/>
        <v>62802.776925000013</v>
      </c>
      <c r="W24" s="8">
        <f t="shared" si="15"/>
        <v>90367.654924999981</v>
      </c>
    </row>
    <row r="25" spans="1:23" x14ac:dyDescent="0.2">
      <c r="A25" s="27" t="s">
        <v>82</v>
      </c>
      <c r="B25" s="27" t="s">
        <v>83</v>
      </c>
      <c r="C25" s="27" t="s">
        <v>84</v>
      </c>
      <c r="D25" s="27" t="s">
        <v>85</v>
      </c>
      <c r="E25" s="23" t="s">
        <v>21</v>
      </c>
      <c r="F25" s="1" t="s">
        <v>19</v>
      </c>
      <c r="G25" s="6">
        <v>53168</v>
      </c>
      <c r="H25" s="8">
        <f t="shared" si="0"/>
        <v>53699.68</v>
      </c>
      <c r="I25" s="8">
        <f t="shared" si="1"/>
        <v>55028.88</v>
      </c>
      <c r="J25" s="8">
        <f t="shared" si="2"/>
        <v>55826.400000000001</v>
      </c>
      <c r="K25" s="8">
        <f t="shared" si="3"/>
        <v>61143.199999999997</v>
      </c>
      <c r="L25" s="8">
        <f t="shared" si="4"/>
        <v>54236.676800000001</v>
      </c>
      <c r="M25" s="8">
        <f t="shared" si="5"/>
        <v>56954.890799999994</v>
      </c>
      <c r="N25" s="8">
        <f t="shared" si="6"/>
        <v>58617.72</v>
      </c>
      <c r="O25" s="8">
        <f t="shared" si="7"/>
        <v>70314.679999999993</v>
      </c>
      <c r="P25" s="8">
        <f t="shared" si="8"/>
        <v>54779.043568000001</v>
      </c>
      <c r="Q25" s="8">
        <f t="shared" si="9"/>
        <v>58948.311977999991</v>
      </c>
      <c r="R25" s="8">
        <f t="shared" si="10"/>
        <v>61548.606000000007</v>
      </c>
      <c r="S25" s="8">
        <f t="shared" si="11"/>
        <v>80861.881999999983</v>
      </c>
      <c r="T25" s="8">
        <f t="shared" si="12"/>
        <v>55326.83400368</v>
      </c>
      <c r="U25" s="8">
        <f t="shared" si="13"/>
        <v>61011.502897229984</v>
      </c>
      <c r="V25" s="8">
        <f t="shared" si="14"/>
        <v>64626.036300000007</v>
      </c>
      <c r="W25" s="8">
        <f t="shared" si="15"/>
        <v>92991.164299999975</v>
      </c>
    </row>
    <row r="26" spans="1:23" x14ac:dyDescent="0.2">
      <c r="A26" s="29"/>
      <c r="B26" s="29"/>
      <c r="C26" s="29"/>
      <c r="D26" s="29"/>
      <c r="E26" s="23"/>
      <c r="F26" s="1" t="s">
        <v>20</v>
      </c>
      <c r="G26" s="6">
        <v>62001</v>
      </c>
      <c r="H26" s="8">
        <f t="shared" si="0"/>
        <v>62621.01</v>
      </c>
      <c r="I26" s="8">
        <f t="shared" si="1"/>
        <v>64171.034999999996</v>
      </c>
      <c r="J26" s="8">
        <f t="shared" si="2"/>
        <v>65101.05</v>
      </c>
      <c r="K26" s="8">
        <f t="shared" si="3"/>
        <v>71301.149999999994</v>
      </c>
      <c r="L26" s="8">
        <f t="shared" si="4"/>
        <v>63247.220100000006</v>
      </c>
      <c r="M26" s="8">
        <f t="shared" si="5"/>
        <v>66417.021224999989</v>
      </c>
      <c r="N26" s="8">
        <f t="shared" si="6"/>
        <v>68356.102500000008</v>
      </c>
      <c r="O26" s="8">
        <f t="shared" si="7"/>
        <v>81996.32249999998</v>
      </c>
      <c r="P26" s="8">
        <f t="shared" si="8"/>
        <v>63879.69230100001</v>
      </c>
      <c r="Q26" s="8">
        <f t="shared" si="9"/>
        <v>68741.616967874987</v>
      </c>
      <c r="R26" s="8">
        <f t="shared" si="10"/>
        <v>71773.907625000007</v>
      </c>
      <c r="S26" s="8">
        <f t="shared" si="11"/>
        <v>94295.770874999973</v>
      </c>
      <c r="T26" s="8">
        <f t="shared" si="12"/>
        <v>64518.489224010009</v>
      </c>
      <c r="U26" s="8">
        <f t="shared" si="13"/>
        <v>71147.5735617506</v>
      </c>
      <c r="V26" s="8">
        <f t="shared" si="14"/>
        <v>75362.603006250007</v>
      </c>
      <c r="W26" s="8">
        <f t="shared" si="15"/>
        <v>108440.13650624995</v>
      </c>
    </row>
    <row r="27" spans="1:23" x14ac:dyDescent="0.2">
      <c r="A27" s="27" t="s">
        <v>86</v>
      </c>
      <c r="B27" s="27" t="s">
        <v>87</v>
      </c>
      <c r="C27" s="27" t="s">
        <v>88</v>
      </c>
      <c r="D27" s="27" t="s">
        <v>89</v>
      </c>
      <c r="E27" s="23" t="s">
        <v>22</v>
      </c>
      <c r="F27" s="1" t="s">
        <v>19</v>
      </c>
      <c r="G27" s="6">
        <v>63751</v>
      </c>
      <c r="H27" s="8">
        <f t="shared" si="0"/>
        <v>64388.51</v>
      </c>
      <c r="I27" s="8">
        <f t="shared" si="1"/>
        <v>65982.284999999989</v>
      </c>
      <c r="J27" s="8">
        <f t="shared" si="2"/>
        <v>66938.55</v>
      </c>
      <c r="K27" s="8">
        <f t="shared" si="3"/>
        <v>73313.649999999994</v>
      </c>
      <c r="L27" s="8">
        <f t="shared" si="4"/>
        <v>65032.395100000002</v>
      </c>
      <c r="M27" s="8">
        <f t="shared" si="5"/>
        <v>68291.664974999978</v>
      </c>
      <c r="N27" s="8">
        <f t="shared" si="6"/>
        <v>70285.477500000008</v>
      </c>
      <c r="O27" s="8">
        <f t="shared" si="7"/>
        <v>84310.69749999998</v>
      </c>
      <c r="P27" s="8">
        <f t="shared" si="8"/>
        <v>65682.719051000007</v>
      </c>
      <c r="Q27" s="8">
        <f t="shared" si="9"/>
        <v>70681.873249124968</v>
      </c>
      <c r="R27" s="8">
        <f t="shared" si="10"/>
        <v>73799.751375000007</v>
      </c>
      <c r="S27" s="8">
        <f t="shared" si="11"/>
        <v>96957.302124999973</v>
      </c>
      <c r="T27" s="8">
        <f t="shared" si="12"/>
        <v>66339.546241510005</v>
      </c>
      <c r="U27" s="8">
        <f t="shared" si="13"/>
        <v>73155.738812844342</v>
      </c>
      <c r="V27" s="8">
        <f t="shared" si="14"/>
        <v>77489.73894375001</v>
      </c>
      <c r="W27" s="8">
        <f t="shared" si="15"/>
        <v>111500.89744374996</v>
      </c>
    </row>
    <row r="28" spans="1:23" x14ac:dyDescent="0.2">
      <c r="A28" s="29"/>
      <c r="B28" s="29"/>
      <c r="C28" s="29"/>
      <c r="D28" s="29"/>
      <c r="E28" s="23"/>
      <c r="F28" s="1" t="s">
        <v>20</v>
      </c>
      <c r="G28" s="6">
        <v>73664</v>
      </c>
      <c r="H28" s="8">
        <f t="shared" si="0"/>
        <v>74400.639999999999</v>
      </c>
      <c r="I28" s="8">
        <f t="shared" si="1"/>
        <v>76242.239999999991</v>
      </c>
      <c r="J28" s="8">
        <f t="shared" si="2"/>
        <v>77347.199999999997</v>
      </c>
      <c r="K28" s="8">
        <f t="shared" si="3"/>
        <v>84713.599999999991</v>
      </c>
      <c r="L28" s="8">
        <f t="shared" si="4"/>
        <v>75144.646399999998</v>
      </c>
      <c r="M28" s="8">
        <f t="shared" si="5"/>
        <v>78910.718399999983</v>
      </c>
      <c r="N28" s="8">
        <f t="shared" si="6"/>
        <v>81214.559999999998</v>
      </c>
      <c r="O28" s="8">
        <f t="shared" si="7"/>
        <v>97420.639999999985</v>
      </c>
      <c r="P28" s="8">
        <f t="shared" si="8"/>
        <v>75896.092864000006</v>
      </c>
      <c r="Q28" s="8">
        <f t="shared" si="9"/>
        <v>81672.593543999974</v>
      </c>
      <c r="R28" s="8">
        <f t="shared" si="10"/>
        <v>85275.288</v>
      </c>
      <c r="S28" s="8">
        <f t="shared" si="11"/>
        <v>112033.73599999998</v>
      </c>
      <c r="T28" s="8">
        <f t="shared" si="12"/>
        <v>76655.053792639999</v>
      </c>
      <c r="U28" s="8">
        <f t="shared" si="13"/>
        <v>84531.134318039971</v>
      </c>
      <c r="V28" s="8">
        <f>R28*(1+$J$3)</f>
        <v>89539.0524</v>
      </c>
      <c r="W28" s="8">
        <f t="shared" si="15"/>
        <v>128838.79639999996</v>
      </c>
    </row>
    <row r="29" spans="1:23" x14ac:dyDescent="0.2">
      <c r="A29" s="27" t="s">
        <v>93</v>
      </c>
      <c r="B29" s="27" t="s">
        <v>92</v>
      </c>
      <c r="C29" s="27" t="s">
        <v>91</v>
      </c>
      <c r="D29" s="27" t="s">
        <v>90</v>
      </c>
      <c r="E29" s="23" t="s">
        <v>23</v>
      </c>
      <c r="F29" s="1" t="s">
        <v>19</v>
      </c>
      <c r="G29" s="6">
        <v>75914</v>
      </c>
      <c r="H29" s="8">
        <f t="shared" si="0"/>
        <v>76673.14</v>
      </c>
      <c r="I29" s="8">
        <f t="shared" si="1"/>
        <v>78570.989999999991</v>
      </c>
      <c r="J29" s="8">
        <f t="shared" si="2"/>
        <v>79709.7</v>
      </c>
      <c r="K29" s="8">
        <f t="shared" si="3"/>
        <v>87301.099999999991</v>
      </c>
      <c r="L29" s="8">
        <f t="shared" si="4"/>
        <v>77439.871400000004</v>
      </c>
      <c r="M29" s="8">
        <f t="shared" si="5"/>
        <v>81320.974649999989</v>
      </c>
      <c r="N29" s="8">
        <f t="shared" si="6"/>
        <v>83695.184999999998</v>
      </c>
      <c r="O29" s="8">
        <f t="shared" si="7"/>
        <v>100396.26499999998</v>
      </c>
      <c r="P29" s="8">
        <f t="shared" si="8"/>
        <v>78214.270113999999</v>
      </c>
      <c r="Q29" s="8">
        <f t="shared" si="9"/>
        <v>84167.208762749986</v>
      </c>
      <c r="R29" s="8">
        <f t="shared" si="10"/>
        <v>87879.94425</v>
      </c>
      <c r="S29" s="8">
        <f t="shared" si="11"/>
        <v>115455.70474999998</v>
      </c>
      <c r="T29" s="8">
        <f t="shared" si="12"/>
        <v>78996.412815139993</v>
      </c>
      <c r="U29" s="8">
        <f t="shared" si="13"/>
        <v>87113.061069446223</v>
      </c>
      <c r="V29" s="8">
        <f t="shared" si="14"/>
        <v>92273.941462500006</v>
      </c>
      <c r="W29" s="8">
        <f t="shared" si="15"/>
        <v>132774.06046249997</v>
      </c>
    </row>
    <row r="30" spans="1:23" x14ac:dyDescent="0.2">
      <c r="A30" s="29"/>
      <c r="B30" s="29"/>
      <c r="C30" s="29"/>
      <c r="D30" s="29"/>
      <c r="E30" s="23"/>
      <c r="F30" s="1" t="s">
        <v>20</v>
      </c>
      <c r="G30" s="6">
        <v>87754</v>
      </c>
      <c r="H30" s="8">
        <f t="shared" si="0"/>
        <v>88631.54</v>
      </c>
      <c r="I30" s="8">
        <f t="shared" si="1"/>
        <v>90825.39</v>
      </c>
      <c r="J30" s="8">
        <f t="shared" si="2"/>
        <v>92141.7</v>
      </c>
      <c r="K30" s="8">
        <f t="shared" si="3"/>
        <v>100917.09999999999</v>
      </c>
      <c r="L30" s="8">
        <f t="shared" si="4"/>
        <v>89517.8554</v>
      </c>
      <c r="M30" s="8">
        <f t="shared" si="5"/>
        <v>94004.278649999993</v>
      </c>
      <c r="N30" s="8">
        <f t="shared" si="6"/>
        <v>96748.785000000003</v>
      </c>
      <c r="O30" s="8">
        <f t="shared" si="7"/>
        <v>116054.66499999998</v>
      </c>
      <c r="P30" s="8">
        <f t="shared" si="8"/>
        <v>90413.033953999999</v>
      </c>
      <c r="Q30" s="8">
        <f t="shared" si="9"/>
        <v>97294.428402749982</v>
      </c>
      <c r="R30" s="8">
        <f t="shared" si="10"/>
        <v>101586.22425000001</v>
      </c>
      <c r="S30" s="8">
        <f t="shared" si="11"/>
        <v>133462.86474999998</v>
      </c>
      <c r="T30" s="8">
        <f t="shared" si="12"/>
        <v>91317.164293540001</v>
      </c>
      <c r="U30" s="8">
        <f t="shared" si="13"/>
        <v>100699.73339684622</v>
      </c>
      <c r="V30" s="8">
        <f t="shared" si="14"/>
        <v>106665.53546250002</v>
      </c>
      <c r="W30" s="8">
        <f t="shared" si="15"/>
        <v>153482.29446249997</v>
      </c>
    </row>
    <row r="31" spans="1:23" x14ac:dyDescent="0.2">
      <c r="A31" s="27" t="s">
        <v>76</v>
      </c>
      <c r="B31" s="27" t="s">
        <v>77</v>
      </c>
      <c r="C31" s="27" t="s">
        <v>94</v>
      </c>
      <c r="D31" s="27" t="s">
        <v>95</v>
      </c>
      <c r="E31" s="23">
        <v>9</v>
      </c>
      <c r="F31" s="1" t="s">
        <v>19</v>
      </c>
      <c r="G31" s="6">
        <v>91004</v>
      </c>
      <c r="H31" s="8">
        <f t="shared" si="0"/>
        <v>91914.04</v>
      </c>
      <c r="I31" s="8">
        <f t="shared" si="1"/>
        <v>94189.14</v>
      </c>
      <c r="J31" s="8">
        <f t="shared" si="2"/>
        <v>95554.2</v>
      </c>
      <c r="K31" s="8">
        <f t="shared" si="3"/>
        <v>104654.59999999999</v>
      </c>
      <c r="L31" s="8">
        <f t="shared" si="4"/>
        <v>92833.180399999997</v>
      </c>
      <c r="M31" s="8">
        <f t="shared" si="5"/>
        <v>97485.75989999999</v>
      </c>
      <c r="N31" s="8">
        <f t="shared" si="6"/>
        <v>100331.91</v>
      </c>
      <c r="O31" s="8">
        <f t="shared" si="7"/>
        <v>120352.78999999998</v>
      </c>
      <c r="P31" s="8">
        <f t="shared" si="8"/>
        <v>93761.512203999999</v>
      </c>
      <c r="Q31" s="8">
        <f t="shared" si="9"/>
        <v>100897.76149649998</v>
      </c>
      <c r="R31" s="8">
        <f t="shared" si="10"/>
        <v>105348.50550000001</v>
      </c>
      <c r="S31" s="8">
        <f t="shared" si="11"/>
        <v>138405.70849999998</v>
      </c>
      <c r="T31" s="8">
        <f t="shared" si="12"/>
        <v>94699.127326040005</v>
      </c>
      <c r="U31" s="8">
        <f>Q31*(1+$I$3)</f>
        <v>104429.18314887748</v>
      </c>
      <c r="V31" s="8">
        <f t="shared" si="14"/>
        <v>110615.93077500002</v>
      </c>
      <c r="W31" s="8">
        <f t="shared" si="15"/>
        <v>159166.56477499998</v>
      </c>
    </row>
    <row r="32" spans="1:23" x14ac:dyDescent="0.2">
      <c r="A32" s="29"/>
      <c r="B32" s="29"/>
      <c r="C32" s="29"/>
      <c r="D32" s="29"/>
      <c r="E32" s="23"/>
      <c r="F32" s="1" t="s">
        <v>20</v>
      </c>
      <c r="G32" s="6">
        <v>104927</v>
      </c>
      <c r="H32" s="8">
        <f t="shared" si="0"/>
        <v>105976.27</v>
      </c>
      <c r="I32" s="8">
        <f t="shared" si="1"/>
        <v>108599.44499999999</v>
      </c>
      <c r="J32" s="8">
        <f t="shared" si="2"/>
        <v>110173.35</v>
      </c>
      <c r="K32" s="8">
        <f t="shared" si="3"/>
        <v>120666.04999999999</v>
      </c>
      <c r="L32" s="8">
        <f t="shared" si="4"/>
        <v>107036.03270000001</v>
      </c>
      <c r="M32" s="8">
        <f t="shared" si="5"/>
        <v>112400.42557499999</v>
      </c>
      <c r="N32" s="8">
        <f t="shared" si="6"/>
        <v>115682.01750000002</v>
      </c>
      <c r="O32" s="8">
        <f>K32*(1+$K$3)</f>
        <v>138765.95749999999</v>
      </c>
      <c r="P32" s="8">
        <f t="shared" si="8"/>
        <v>108106.39302700001</v>
      </c>
      <c r="Q32" s="8">
        <f t="shared" si="9"/>
        <v>116334.44047012497</v>
      </c>
      <c r="R32" s="8">
        <f t="shared" si="10"/>
        <v>121466.11837500002</v>
      </c>
      <c r="S32" s="8">
        <f>O32*(1+$K$3)</f>
        <v>159580.85112499999</v>
      </c>
      <c r="T32" s="8">
        <f t="shared" si="12"/>
        <v>109187.45695727001</v>
      </c>
      <c r="U32" s="8">
        <f t="shared" si="13"/>
        <v>120406.14588657934</v>
      </c>
      <c r="V32" s="8">
        <f t="shared" si="14"/>
        <v>127539.42429375002</v>
      </c>
      <c r="W32" s="8">
        <f>S32*(1+$K$3)</f>
        <v>183517.97879374996</v>
      </c>
    </row>
    <row r="34" spans="1:22" x14ac:dyDescent="0.2">
      <c r="A34" s="23" t="s">
        <v>33</v>
      </c>
      <c r="B34" s="23"/>
      <c r="C34" s="23"/>
      <c r="D34" s="23"/>
      <c r="E34" s="15" t="s">
        <v>28</v>
      </c>
      <c r="F34" s="1" t="s">
        <v>29</v>
      </c>
      <c r="G34" s="23" t="s">
        <v>3</v>
      </c>
      <c r="H34" s="23"/>
      <c r="I34" s="23"/>
      <c r="J34" s="23"/>
      <c r="K34" s="23" t="s">
        <v>4</v>
      </c>
      <c r="L34" s="23"/>
      <c r="M34" s="23"/>
      <c r="N34" s="23"/>
      <c r="O34" s="23" t="s">
        <v>5</v>
      </c>
      <c r="P34" s="23"/>
      <c r="Q34" s="23"/>
      <c r="R34" s="23"/>
      <c r="S34" s="23" t="s">
        <v>6</v>
      </c>
      <c r="T34" s="23"/>
      <c r="U34" s="23"/>
      <c r="V34" s="23"/>
    </row>
    <row r="35" spans="1:22" x14ac:dyDescent="0.2">
      <c r="A35" s="2"/>
      <c r="B35" s="11"/>
      <c r="C35" s="12"/>
      <c r="D35" s="13"/>
      <c r="E35" s="2"/>
      <c r="F35" s="1"/>
      <c r="G35" s="3">
        <v>0.01</v>
      </c>
      <c r="H35" s="4">
        <v>3.5000000000000003E-2</v>
      </c>
      <c r="I35" s="3">
        <v>0.05</v>
      </c>
      <c r="J35" s="3">
        <v>0.15</v>
      </c>
      <c r="K35" s="3">
        <v>0.01</v>
      </c>
      <c r="L35" s="4">
        <v>3.5000000000000003E-2</v>
      </c>
      <c r="M35" s="3">
        <v>0.05</v>
      </c>
      <c r="N35" s="3">
        <v>0.15</v>
      </c>
      <c r="O35" s="3">
        <v>0.01</v>
      </c>
      <c r="P35" s="4">
        <v>3.5000000000000003E-2</v>
      </c>
      <c r="Q35" s="3">
        <v>0.05</v>
      </c>
      <c r="R35" s="3">
        <v>0.15</v>
      </c>
      <c r="S35" s="3">
        <v>0.01</v>
      </c>
      <c r="T35" s="4">
        <v>3.5000000000000003E-2</v>
      </c>
      <c r="U35" s="3">
        <v>0.05</v>
      </c>
      <c r="V35" s="3">
        <v>0.15</v>
      </c>
    </row>
    <row r="36" spans="1:22" x14ac:dyDescent="0.2">
      <c r="A36" s="23" t="s">
        <v>43</v>
      </c>
      <c r="B36" s="24" t="s">
        <v>30</v>
      </c>
      <c r="C36" s="25"/>
      <c r="D36" s="26"/>
      <c r="E36" s="16" t="s">
        <v>40</v>
      </c>
      <c r="F36" s="6">
        <v>24907</v>
      </c>
      <c r="G36" s="8">
        <f>F36*(1+$H$3)</f>
        <v>25156.07</v>
      </c>
      <c r="H36" s="8">
        <f>F36*(1+$I$3)</f>
        <v>25778.744999999999</v>
      </c>
      <c r="I36" s="8">
        <f>F36*(1+$J$3)</f>
        <v>26152.350000000002</v>
      </c>
      <c r="J36" s="8">
        <f>F36*(1+$K$3)</f>
        <v>28643.05</v>
      </c>
      <c r="K36" s="8">
        <f>G36*(1+$H$3)</f>
        <v>25407.630700000002</v>
      </c>
      <c r="L36" s="8">
        <f>H36*(1+$I$3)</f>
        <v>26681.001074999996</v>
      </c>
      <c r="M36" s="8">
        <f>I36*(1+$J$3)</f>
        <v>27459.967500000002</v>
      </c>
      <c r="N36" s="8">
        <f>J36*(1+$K$3)</f>
        <v>32939.5075</v>
      </c>
      <c r="O36" s="8">
        <f>K36*(1+$H$3)</f>
        <v>25661.707007000001</v>
      </c>
      <c r="P36" s="8">
        <f>L36*(1+$I$3)</f>
        <v>27614.836112624995</v>
      </c>
      <c r="Q36" s="8">
        <f>M36*(1+$J$3)</f>
        <v>28832.965875000005</v>
      </c>
      <c r="R36" s="8">
        <f>N36*(1+$K$3)</f>
        <v>37880.433624999998</v>
      </c>
      <c r="S36" s="8">
        <f>O36*(1+$H$3)</f>
        <v>25918.324077069999</v>
      </c>
      <c r="T36" s="8">
        <f>P36*(1+$I$3)</f>
        <v>28581.355376566866</v>
      </c>
      <c r="U36" s="8">
        <f>Q36*(1+$J$3)</f>
        <v>30274.614168750006</v>
      </c>
      <c r="V36" s="8">
        <f>R36*(1+$K$3)</f>
        <v>43562.498668749991</v>
      </c>
    </row>
    <row r="37" spans="1:22" x14ac:dyDescent="0.2">
      <c r="A37" s="23"/>
      <c r="B37" s="24" t="s">
        <v>39</v>
      </c>
      <c r="C37" s="25"/>
      <c r="D37" s="26"/>
      <c r="E37" s="1" t="s">
        <v>40</v>
      </c>
      <c r="F37" s="6">
        <v>37890</v>
      </c>
      <c r="G37" s="8">
        <f t="shared" ref="G37:G45" si="16">F37*(1+$H$3)</f>
        <v>38268.9</v>
      </c>
      <c r="H37" s="8">
        <f t="shared" ref="H37:H45" si="17">F37*(1+$I$3)</f>
        <v>39216.149999999994</v>
      </c>
      <c r="I37" s="8">
        <f t="shared" ref="I37:I45" si="18">F37*(1+$J$3)</f>
        <v>39784.5</v>
      </c>
      <c r="J37" s="8">
        <f t="shared" ref="J37:J45" si="19">F37*(1+$K$3)</f>
        <v>43573.5</v>
      </c>
      <c r="K37" s="8">
        <f t="shared" ref="K37:K45" si="20">G37*(1+$H$3)</f>
        <v>38651.589</v>
      </c>
      <c r="L37" s="8">
        <f t="shared" ref="L37:L45" si="21">H37*(1+$I$3)</f>
        <v>40588.715249999994</v>
      </c>
      <c r="M37" s="8">
        <f t="shared" ref="M37:M45" si="22">I37*(1+$J$3)</f>
        <v>41773.724999999999</v>
      </c>
      <c r="N37" s="8">
        <f t="shared" ref="N37:N45" si="23">J37*(1+$K$3)</f>
        <v>50109.524999999994</v>
      </c>
      <c r="O37" s="8">
        <f t="shared" ref="O37:O45" si="24">K37*(1+$H$3)</f>
        <v>39038.104890000002</v>
      </c>
      <c r="P37" s="8">
        <f t="shared" ref="P37:P45" si="25">L37*(1+$I$3)</f>
        <v>42009.320283749992</v>
      </c>
      <c r="Q37" s="8">
        <f t="shared" ref="Q37:Q45" si="26">M37*(1+$J$3)</f>
        <v>43862.411249999997</v>
      </c>
      <c r="R37" s="8">
        <f t="shared" ref="R37:R45" si="27">N37*(1+$K$3)</f>
        <v>57625.953749999986</v>
      </c>
      <c r="S37" s="8">
        <f t="shared" ref="S37:S45" si="28">O37*(1+$H$3)</f>
        <v>39428.485938900005</v>
      </c>
      <c r="T37" s="8">
        <f t="shared" ref="T37:T45" si="29">P37*(1+$I$3)</f>
        <v>43479.646493681241</v>
      </c>
      <c r="U37" s="8">
        <f t="shared" ref="U37:U45" si="30">Q37*(1+$J$3)</f>
        <v>46055.531812499998</v>
      </c>
      <c r="V37" s="8">
        <f t="shared" ref="V37:V45" si="31">R37*(1+$K$3)</f>
        <v>66269.846812499978</v>
      </c>
    </row>
    <row r="38" spans="1:22" x14ac:dyDescent="0.2">
      <c r="A38" s="23" t="s">
        <v>34</v>
      </c>
      <c r="B38" s="24" t="s">
        <v>30</v>
      </c>
      <c r="C38" s="25"/>
      <c r="D38" s="26"/>
      <c r="E38" s="1" t="s">
        <v>38</v>
      </c>
      <c r="F38" s="6">
        <v>24907</v>
      </c>
      <c r="G38" s="8">
        <f t="shared" si="16"/>
        <v>25156.07</v>
      </c>
      <c r="H38" s="8">
        <f t="shared" si="17"/>
        <v>25778.744999999999</v>
      </c>
      <c r="I38" s="8">
        <f t="shared" si="18"/>
        <v>26152.350000000002</v>
      </c>
      <c r="J38" s="8">
        <f t="shared" si="19"/>
        <v>28643.05</v>
      </c>
      <c r="K38" s="8">
        <f t="shared" si="20"/>
        <v>25407.630700000002</v>
      </c>
      <c r="L38" s="8">
        <f t="shared" si="21"/>
        <v>26681.001074999996</v>
      </c>
      <c r="M38" s="8">
        <f t="shared" si="22"/>
        <v>27459.967500000002</v>
      </c>
      <c r="N38" s="8">
        <f t="shared" si="23"/>
        <v>32939.5075</v>
      </c>
      <c r="O38" s="8">
        <f t="shared" si="24"/>
        <v>25661.707007000001</v>
      </c>
      <c r="P38" s="8">
        <f t="shared" si="25"/>
        <v>27614.836112624995</v>
      </c>
      <c r="Q38" s="8">
        <f t="shared" si="26"/>
        <v>28832.965875000005</v>
      </c>
      <c r="R38" s="8">
        <f t="shared" si="27"/>
        <v>37880.433624999998</v>
      </c>
      <c r="S38" s="8">
        <f>O38*(1+$H$3)</f>
        <v>25918.324077069999</v>
      </c>
      <c r="T38" s="8">
        <f t="shared" si="29"/>
        <v>28581.355376566866</v>
      </c>
      <c r="U38" s="8">
        <f t="shared" si="30"/>
        <v>30274.614168750006</v>
      </c>
      <c r="V38" s="8">
        <f t="shared" si="31"/>
        <v>43562.498668749991</v>
      </c>
    </row>
    <row r="39" spans="1:22" x14ac:dyDescent="0.2">
      <c r="A39" s="23"/>
      <c r="B39" s="24" t="s">
        <v>39</v>
      </c>
      <c r="C39" s="25"/>
      <c r="D39" s="26"/>
      <c r="E39" s="1" t="s">
        <v>38</v>
      </c>
      <c r="F39" s="6">
        <v>37890</v>
      </c>
      <c r="G39" s="8">
        <f t="shared" si="16"/>
        <v>38268.9</v>
      </c>
      <c r="H39" s="8">
        <f t="shared" si="17"/>
        <v>39216.149999999994</v>
      </c>
      <c r="I39" s="8">
        <f t="shared" si="18"/>
        <v>39784.5</v>
      </c>
      <c r="J39" s="8">
        <f t="shared" si="19"/>
        <v>43573.5</v>
      </c>
      <c r="K39" s="8">
        <f t="shared" si="20"/>
        <v>38651.589</v>
      </c>
      <c r="L39" s="8">
        <f t="shared" si="21"/>
        <v>40588.715249999994</v>
      </c>
      <c r="M39" s="8">
        <f t="shared" si="22"/>
        <v>41773.724999999999</v>
      </c>
      <c r="N39" s="8">
        <f t="shared" si="23"/>
        <v>50109.524999999994</v>
      </c>
      <c r="O39" s="8">
        <f t="shared" si="24"/>
        <v>39038.104890000002</v>
      </c>
      <c r="P39" s="8">
        <f t="shared" si="25"/>
        <v>42009.320283749992</v>
      </c>
      <c r="Q39" s="8">
        <f t="shared" si="26"/>
        <v>43862.411249999997</v>
      </c>
      <c r="R39" s="8">
        <f t="shared" si="27"/>
        <v>57625.953749999986</v>
      </c>
      <c r="S39" s="8">
        <f t="shared" si="28"/>
        <v>39428.485938900005</v>
      </c>
      <c r="T39" s="8">
        <f t="shared" si="29"/>
        <v>43479.646493681241</v>
      </c>
      <c r="U39" s="8">
        <f t="shared" si="30"/>
        <v>46055.531812499998</v>
      </c>
      <c r="V39" s="8">
        <f t="shared" si="31"/>
        <v>66269.846812499978</v>
      </c>
    </row>
    <row r="40" spans="1:22" x14ac:dyDescent="0.2">
      <c r="A40" s="23" t="s">
        <v>35</v>
      </c>
      <c r="B40" s="24" t="s">
        <v>30</v>
      </c>
      <c r="C40" s="25"/>
      <c r="D40" s="26"/>
      <c r="E40" s="1" t="s">
        <v>41</v>
      </c>
      <c r="F40" s="6">
        <v>22250</v>
      </c>
      <c r="G40" s="8">
        <f t="shared" si="16"/>
        <v>22472.5</v>
      </c>
      <c r="H40" s="8">
        <f t="shared" si="17"/>
        <v>23028.75</v>
      </c>
      <c r="I40" s="8">
        <f t="shared" si="18"/>
        <v>23362.5</v>
      </c>
      <c r="J40" s="8">
        <f t="shared" si="19"/>
        <v>25587.499999999996</v>
      </c>
      <c r="K40" s="8">
        <f t="shared" si="20"/>
        <v>22697.224999999999</v>
      </c>
      <c r="L40" s="8">
        <f t="shared" si="21"/>
        <v>23834.756249999999</v>
      </c>
      <c r="M40" s="8">
        <f t="shared" si="22"/>
        <v>24530.625</v>
      </c>
      <c r="N40" s="8">
        <f t="shared" si="23"/>
        <v>29425.624999999993</v>
      </c>
      <c r="O40" s="8">
        <f t="shared" si="24"/>
        <v>22924.197249999997</v>
      </c>
      <c r="P40" s="8">
        <f t="shared" si="25"/>
        <v>24668.972718749996</v>
      </c>
      <c r="Q40" s="8">
        <f t="shared" si="26"/>
        <v>25757.15625</v>
      </c>
      <c r="R40" s="8">
        <f t="shared" si="27"/>
        <v>33839.468749999985</v>
      </c>
      <c r="S40" s="8">
        <f t="shared" si="28"/>
        <v>23153.439222499997</v>
      </c>
      <c r="T40" s="8">
        <f t="shared" si="29"/>
        <v>25532.386763906245</v>
      </c>
      <c r="U40" s="8">
        <f t="shared" si="30"/>
        <v>27045.014062500002</v>
      </c>
      <c r="V40" s="8">
        <f t="shared" si="31"/>
        <v>38915.389062499977</v>
      </c>
    </row>
    <row r="41" spans="1:22" x14ac:dyDescent="0.2">
      <c r="A41" s="23"/>
      <c r="B41" s="24" t="s">
        <v>39</v>
      </c>
      <c r="C41" s="25"/>
      <c r="D41" s="26"/>
      <c r="E41" s="1" t="s">
        <v>41</v>
      </c>
      <c r="F41" s="6">
        <v>55000</v>
      </c>
      <c r="G41" s="8">
        <f t="shared" si="16"/>
        <v>55550</v>
      </c>
      <c r="H41" s="8">
        <f t="shared" si="17"/>
        <v>56924.999999999993</v>
      </c>
      <c r="I41" s="8">
        <f t="shared" si="18"/>
        <v>57750</v>
      </c>
      <c r="J41" s="8">
        <f t="shared" si="19"/>
        <v>63249.999999999993</v>
      </c>
      <c r="K41" s="8">
        <f t="shared" si="20"/>
        <v>56105.5</v>
      </c>
      <c r="L41" s="8">
        <f t="shared" si="21"/>
        <v>58917.374999999985</v>
      </c>
      <c r="M41" s="8">
        <f t="shared" si="22"/>
        <v>60637.5</v>
      </c>
      <c r="N41" s="8">
        <f t="shared" si="23"/>
        <v>72737.499999999985</v>
      </c>
      <c r="O41" s="8">
        <f t="shared" si="24"/>
        <v>56666.555</v>
      </c>
      <c r="P41" s="8">
        <f t="shared" si="25"/>
        <v>60979.483124999977</v>
      </c>
      <c r="Q41" s="8">
        <f t="shared" si="26"/>
        <v>63669.375</v>
      </c>
      <c r="R41" s="8">
        <f t="shared" si="27"/>
        <v>83648.124999999971</v>
      </c>
      <c r="S41" s="8">
        <f t="shared" si="28"/>
        <v>57233.220549999998</v>
      </c>
      <c r="T41" s="8">
        <f t="shared" si="29"/>
        <v>63113.76503437497</v>
      </c>
      <c r="U41" s="8">
        <f t="shared" si="30"/>
        <v>66852.84375</v>
      </c>
      <c r="V41" s="8">
        <f t="shared" si="31"/>
        <v>96195.343749999956</v>
      </c>
    </row>
    <row r="42" spans="1:22" x14ac:dyDescent="0.2">
      <c r="A42" s="23" t="s">
        <v>36</v>
      </c>
      <c r="B42" s="24" t="s">
        <v>30</v>
      </c>
      <c r="C42" s="25"/>
      <c r="D42" s="26"/>
      <c r="E42" s="1" t="s">
        <v>42</v>
      </c>
      <c r="F42" s="6">
        <v>31365</v>
      </c>
      <c r="G42" s="8">
        <f t="shared" si="16"/>
        <v>31678.65</v>
      </c>
      <c r="H42" s="8">
        <f t="shared" si="17"/>
        <v>32462.774999999998</v>
      </c>
      <c r="I42" s="8">
        <f t="shared" si="18"/>
        <v>32933.25</v>
      </c>
      <c r="J42" s="8">
        <f t="shared" si="19"/>
        <v>36069.75</v>
      </c>
      <c r="K42" s="8">
        <f t="shared" si="20"/>
        <v>31995.436500000003</v>
      </c>
      <c r="L42" s="8">
        <f t="shared" si="21"/>
        <v>33598.972124999993</v>
      </c>
      <c r="M42" s="8">
        <f t="shared" si="22"/>
        <v>34579.912499999999</v>
      </c>
      <c r="N42" s="8">
        <f t="shared" si="23"/>
        <v>41480.212499999994</v>
      </c>
      <c r="O42" s="8">
        <f t="shared" si="24"/>
        <v>32315.390865000005</v>
      </c>
      <c r="P42" s="8">
        <f>L42*(1+$I$3)</f>
        <v>34774.936149374989</v>
      </c>
      <c r="Q42" s="8">
        <f t="shared" si="26"/>
        <v>36308.908125000002</v>
      </c>
      <c r="R42" s="8">
        <f t="shared" si="27"/>
        <v>47702.244374999987</v>
      </c>
      <c r="S42" s="8">
        <f t="shared" si="28"/>
        <v>32638.544773650006</v>
      </c>
      <c r="T42" s="8">
        <f>P42*(1+$I$3)</f>
        <v>35992.058914603112</v>
      </c>
      <c r="U42" s="8">
        <f t="shared" si="30"/>
        <v>38124.353531250003</v>
      </c>
      <c r="V42" s="8">
        <f t="shared" si="31"/>
        <v>54857.581031249982</v>
      </c>
    </row>
    <row r="43" spans="1:22" x14ac:dyDescent="0.2">
      <c r="A43" s="23"/>
      <c r="B43" s="24" t="s">
        <v>39</v>
      </c>
      <c r="C43" s="25"/>
      <c r="D43" s="26"/>
      <c r="E43" s="16" t="s">
        <v>42</v>
      </c>
      <c r="F43" s="6">
        <v>44503</v>
      </c>
      <c r="G43" s="8">
        <f t="shared" si="16"/>
        <v>44948.03</v>
      </c>
      <c r="H43" s="8">
        <f t="shared" si="17"/>
        <v>46060.604999999996</v>
      </c>
      <c r="I43" s="8">
        <f t="shared" si="18"/>
        <v>46728.15</v>
      </c>
      <c r="J43" s="8">
        <f t="shared" si="19"/>
        <v>51178.45</v>
      </c>
      <c r="K43" s="8">
        <f t="shared" si="20"/>
        <v>45397.510300000002</v>
      </c>
      <c r="L43" s="8">
        <f t="shared" si="21"/>
        <v>47672.726174999989</v>
      </c>
      <c r="M43" s="8">
        <f t="shared" si="22"/>
        <v>49064.557500000003</v>
      </c>
      <c r="N43" s="8">
        <f t="shared" si="23"/>
        <v>58855.217499999992</v>
      </c>
      <c r="O43" s="8">
        <f t="shared" si="24"/>
        <v>45851.485402999999</v>
      </c>
      <c r="P43" s="8">
        <f t="shared" si="25"/>
        <v>49341.271591124983</v>
      </c>
      <c r="Q43" s="8">
        <f t="shared" si="26"/>
        <v>51517.785375000007</v>
      </c>
      <c r="R43" s="8">
        <f t="shared" si="27"/>
        <v>67683.500124999991</v>
      </c>
      <c r="S43" s="8">
        <f t="shared" si="28"/>
        <v>46310.000257029998</v>
      </c>
      <c r="T43" s="8">
        <f t="shared" si="29"/>
        <v>51068.216096814351</v>
      </c>
      <c r="U43" s="8">
        <f t="shared" si="30"/>
        <v>54093.674643750011</v>
      </c>
      <c r="V43" s="8">
        <f t="shared" si="31"/>
        <v>77836.025143749983</v>
      </c>
    </row>
    <row r="44" spans="1:22" x14ac:dyDescent="0.2">
      <c r="A44" s="23" t="s">
        <v>100</v>
      </c>
      <c r="B44" s="24" t="s">
        <v>30</v>
      </c>
      <c r="C44" s="25"/>
      <c r="D44" s="26"/>
      <c r="E44" s="1" t="s">
        <v>101</v>
      </c>
      <c r="F44" s="6">
        <v>31365</v>
      </c>
      <c r="G44" s="8">
        <f t="shared" si="16"/>
        <v>31678.65</v>
      </c>
      <c r="H44" s="8">
        <f t="shared" si="17"/>
        <v>32462.774999999998</v>
      </c>
      <c r="I44" s="8">
        <f t="shared" si="18"/>
        <v>32933.25</v>
      </c>
      <c r="J44" s="8">
        <f t="shared" si="19"/>
        <v>36069.75</v>
      </c>
      <c r="K44" s="8">
        <f t="shared" si="20"/>
        <v>31995.436500000003</v>
      </c>
      <c r="L44" s="8">
        <f t="shared" si="21"/>
        <v>33598.972124999993</v>
      </c>
      <c r="M44" s="8">
        <f t="shared" si="22"/>
        <v>34579.912499999999</v>
      </c>
      <c r="N44" s="8">
        <f t="shared" si="23"/>
        <v>41480.212499999994</v>
      </c>
      <c r="O44" s="8">
        <f t="shared" si="24"/>
        <v>32315.390865000005</v>
      </c>
      <c r="P44" s="8">
        <f t="shared" si="25"/>
        <v>34774.936149374989</v>
      </c>
      <c r="Q44" s="8">
        <f t="shared" si="26"/>
        <v>36308.908125000002</v>
      </c>
      <c r="R44" s="8">
        <f t="shared" si="27"/>
        <v>47702.244374999987</v>
      </c>
      <c r="S44" s="8">
        <f t="shared" si="28"/>
        <v>32638.544773650006</v>
      </c>
      <c r="T44" s="8">
        <f t="shared" si="29"/>
        <v>35992.058914603112</v>
      </c>
      <c r="U44" s="8">
        <f t="shared" si="30"/>
        <v>38124.353531250003</v>
      </c>
      <c r="V44" s="8">
        <f t="shared" si="31"/>
        <v>54857.581031249982</v>
      </c>
    </row>
    <row r="45" spans="1:22" x14ac:dyDescent="0.2">
      <c r="A45" s="23"/>
      <c r="B45" s="24" t="s">
        <v>39</v>
      </c>
      <c r="C45" s="25"/>
      <c r="D45" s="26"/>
      <c r="E45" s="16" t="s">
        <v>101</v>
      </c>
      <c r="F45" s="6">
        <v>62001</v>
      </c>
      <c r="G45" s="8">
        <f t="shared" si="16"/>
        <v>62621.01</v>
      </c>
      <c r="H45" s="8">
        <f t="shared" si="17"/>
        <v>64171.034999999996</v>
      </c>
      <c r="I45" s="8">
        <f t="shared" si="18"/>
        <v>65101.05</v>
      </c>
      <c r="J45" s="8">
        <f t="shared" si="19"/>
        <v>71301.149999999994</v>
      </c>
      <c r="K45" s="8">
        <f t="shared" si="20"/>
        <v>63247.220100000006</v>
      </c>
      <c r="L45" s="8">
        <f t="shared" si="21"/>
        <v>66417.021224999989</v>
      </c>
      <c r="M45" s="8">
        <f t="shared" si="22"/>
        <v>68356.102500000008</v>
      </c>
      <c r="N45" s="8">
        <f t="shared" si="23"/>
        <v>81996.32249999998</v>
      </c>
      <c r="O45" s="8">
        <f t="shared" si="24"/>
        <v>63879.69230100001</v>
      </c>
      <c r="P45" s="8">
        <f t="shared" si="25"/>
        <v>68741.616967874987</v>
      </c>
      <c r="Q45" s="8">
        <f t="shared" si="26"/>
        <v>71773.907625000007</v>
      </c>
      <c r="R45" s="8">
        <f t="shared" si="27"/>
        <v>94295.770874999973</v>
      </c>
      <c r="S45" s="8">
        <f t="shared" si="28"/>
        <v>64518.489224010009</v>
      </c>
      <c r="T45" s="8">
        <f t="shared" si="29"/>
        <v>71147.5735617506</v>
      </c>
      <c r="U45" s="8">
        <f t="shared" si="30"/>
        <v>75362.603006250007</v>
      </c>
      <c r="V45" s="8">
        <f t="shared" si="31"/>
        <v>108440.13650624995</v>
      </c>
    </row>
    <row r="46" spans="1:22" x14ac:dyDescent="0.2">
      <c r="A46" s="23" t="s">
        <v>102</v>
      </c>
      <c r="B46" s="24" t="s">
        <v>30</v>
      </c>
      <c r="C46" s="25"/>
      <c r="D46" s="26"/>
      <c r="E46" s="1" t="s">
        <v>97</v>
      </c>
      <c r="F46" s="6">
        <v>24907</v>
      </c>
      <c r="G46" s="8">
        <f>F46*(1+$H$3)</f>
        <v>25156.07</v>
      </c>
      <c r="H46" s="8">
        <f>F46*(1+$I$3)</f>
        <v>25778.744999999999</v>
      </c>
      <c r="I46" s="8">
        <f>F46*(1+$J$3)</f>
        <v>26152.350000000002</v>
      </c>
      <c r="J46" s="8">
        <f>F46*(1+$K$3)</f>
        <v>28643.05</v>
      </c>
      <c r="K46" s="8">
        <f>G46*(1+$H$3)</f>
        <v>25407.630700000002</v>
      </c>
      <c r="L46" s="8">
        <f>H46*(1+$I$3)</f>
        <v>26681.001074999996</v>
      </c>
      <c r="M46" s="8">
        <f>I46*(1+$J$3)</f>
        <v>27459.967500000002</v>
      </c>
      <c r="N46" s="8">
        <f>J46*(1+$K$3)</f>
        <v>32939.5075</v>
      </c>
      <c r="O46" s="8">
        <f>K46*(1+$H$3)</f>
        <v>25661.707007000001</v>
      </c>
      <c r="P46" s="8">
        <f>L46*(1+$I$3)</f>
        <v>27614.836112624995</v>
      </c>
      <c r="Q46" s="8">
        <f>M46*(1+$J$3)</f>
        <v>28832.965875000005</v>
      </c>
      <c r="R46" s="8">
        <f>N46*(1+$K$3)</f>
        <v>37880.433624999998</v>
      </c>
      <c r="S46" s="8">
        <f>O46*(1+$H$3)</f>
        <v>25918.324077069999</v>
      </c>
      <c r="T46" s="8">
        <f>P46*(1+$I$3)</f>
        <v>28581.355376566866</v>
      </c>
      <c r="U46" s="8">
        <f>Q46*(1+$J$3)</f>
        <v>30274.614168750006</v>
      </c>
      <c r="V46" s="8">
        <f>R46*(1+$K$3)</f>
        <v>43562.498668749991</v>
      </c>
    </row>
    <row r="47" spans="1:22" x14ac:dyDescent="0.2">
      <c r="A47" s="23"/>
      <c r="B47" s="24" t="s">
        <v>39</v>
      </c>
      <c r="C47" s="25"/>
      <c r="D47" s="26"/>
      <c r="E47" s="1" t="s">
        <v>97</v>
      </c>
      <c r="F47" s="6">
        <v>44503</v>
      </c>
      <c r="G47" s="8">
        <f t="shared" ref="G47" si="32">F47*(1+$H$3)</f>
        <v>44948.03</v>
      </c>
      <c r="H47" s="8">
        <f t="shared" ref="H47" si="33">F47*(1+$I$3)</f>
        <v>46060.604999999996</v>
      </c>
      <c r="I47" s="8">
        <f t="shared" ref="I47" si="34">F47*(1+$J$3)</f>
        <v>46728.15</v>
      </c>
      <c r="J47" s="8">
        <f t="shared" ref="J47" si="35">F47*(1+$K$3)</f>
        <v>51178.45</v>
      </c>
      <c r="K47" s="8">
        <f t="shared" ref="K47" si="36">G47*(1+$H$3)</f>
        <v>45397.510300000002</v>
      </c>
      <c r="L47" s="8">
        <f t="shared" ref="L47" si="37">H47*(1+$I$3)</f>
        <v>47672.726174999989</v>
      </c>
      <c r="M47" s="8">
        <f t="shared" ref="M47" si="38">I47*(1+$J$3)</f>
        <v>49064.557500000003</v>
      </c>
      <c r="N47" s="8">
        <f t="shared" ref="N47" si="39">J47*(1+$K$3)</f>
        <v>58855.217499999992</v>
      </c>
      <c r="O47" s="8">
        <f t="shared" ref="O47" si="40">K47*(1+$H$3)</f>
        <v>45851.485402999999</v>
      </c>
      <c r="P47" s="8">
        <f t="shared" ref="P47" si="41">L47*(1+$I$3)</f>
        <v>49341.271591124983</v>
      </c>
      <c r="Q47" s="8">
        <f t="shared" ref="Q47" si="42">M47*(1+$J$3)</f>
        <v>51517.785375000007</v>
      </c>
      <c r="R47" s="8">
        <f t="shared" ref="R47" si="43">N47*(1+$K$3)</f>
        <v>67683.500124999991</v>
      </c>
      <c r="S47" s="8">
        <f t="shared" ref="S47" si="44">O47*(1+$H$3)</f>
        <v>46310.000257029998</v>
      </c>
      <c r="T47" s="8">
        <f t="shared" ref="T47" si="45">P47*(1+$I$3)</f>
        <v>51068.216096814351</v>
      </c>
      <c r="U47" s="8">
        <f t="shared" ref="U47" si="46">Q47*(1+$J$3)</f>
        <v>54093.674643750011</v>
      </c>
      <c r="V47" s="8">
        <f t="shared" ref="V47" si="47">R47*(1+$K$3)</f>
        <v>77836.025143749983</v>
      </c>
    </row>
    <row r="48" spans="1:22" x14ac:dyDescent="0.2">
      <c r="A48" s="23" t="s">
        <v>98</v>
      </c>
      <c r="B48" s="24" t="s">
        <v>30</v>
      </c>
      <c r="C48" s="25"/>
      <c r="D48" s="26"/>
      <c r="E48" s="16" t="s">
        <v>99</v>
      </c>
      <c r="F48" s="6">
        <v>18005</v>
      </c>
      <c r="G48" s="8">
        <f>F48*(1+$H$3)</f>
        <v>18185.05</v>
      </c>
      <c r="H48" s="8">
        <f>F48*(1+$I$3)</f>
        <v>18635.174999999999</v>
      </c>
      <c r="I48" s="8">
        <f>F48*(1+$J$3)</f>
        <v>18905.25</v>
      </c>
      <c r="J48" s="8">
        <f>F48*(1+$K$3)</f>
        <v>20705.75</v>
      </c>
      <c r="K48" s="8">
        <f>G48*(1+$H$3)</f>
        <v>18366.9005</v>
      </c>
      <c r="L48" s="8">
        <f>H48*(1+$I$3)</f>
        <v>19287.406124999998</v>
      </c>
      <c r="M48" s="8">
        <f>I48*(1+$J$3)</f>
        <v>19850.512500000001</v>
      </c>
      <c r="N48" s="8">
        <f>J48*(1+$K$3)</f>
        <v>23811.612499999999</v>
      </c>
      <c r="O48" s="8">
        <f>K48*(1+$H$3)</f>
        <v>18550.569504999999</v>
      </c>
      <c r="P48" s="8">
        <f>L48*(1+$I$3)</f>
        <v>19962.465339374998</v>
      </c>
      <c r="Q48" s="8">
        <f>M48*(1+$J$3)</f>
        <v>20843.038125000003</v>
      </c>
      <c r="R48" s="8">
        <f>N48*(1+$K$3)</f>
        <v>27383.354374999995</v>
      </c>
      <c r="S48" s="8">
        <f>O48*(1+$H$3)</f>
        <v>18736.07520005</v>
      </c>
      <c r="T48" s="8">
        <f>P48*(1+$I$3)</f>
        <v>20661.151626253122</v>
      </c>
      <c r="U48" s="8">
        <f>Q48*(1+$J$3)</f>
        <v>21885.190031250004</v>
      </c>
      <c r="V48" s="8">
        <f>R48*(1+$K$3)</f>
        <v>31490.857531249992</v>
      </c>
    </row>
    <row r="49" spans="1:22" x14ac:dyDescent="0.2">
      <c r="A49" s="23"/>
      <c r="B49" s="24" t="s">
        <v>39</v>
      </c>
      <c r="C49" s="25"/>
      <c r="D49" s="26"/>
      <c r="E49" s="16" t="s">
        <v>99</v>
      </c>
      <c r="F49" s="6">
        <v>21142</v>
      </c>
      <c r="G49" s="8">
        <f t="shared" ref="G49" si="48">F49*(1+$H$3)</f>
        <v>21353.420000000002</v>
      </c>
      <c r="H49" s="8">
        <f t="shared" ref="H49" si="49">F49*(1+$I$3)</f>
        <v>21881.969999999998</v>
      </c>
      <c r="I49" s="8">
        <f t="shared" ref="I49" si="50">F49*(1+$J$3)</f>
        <v>22199.100000000002</v>
      </c>
      <c r="J49" s="8">
        <f t="shared" ref="J49" si="51">F49*(1+$K$3)</f>
        <v>24313.3</v>
      </c>
      <c r="K49" s="8">
        <f t="shared" ref="K49" si="52">G49*(1+$H$3)</f>
        <v>21566.954200000004</v>
      </c>
      <c r="L49" s="8">
        <f t="shared" ref="L49" si="53">H49*(1+$I$3)</f>
        <v>22647.838949999994</v>
      </c>
      <c r="M49" s="8">
        <f t="shared" ref="M49" si="54">I49*(1+$J$3)</f>
        <v>23309.055000000004</v>
      </c>
      <c r="N49" s="8">
        <f t="shared" ref="N49" si="55">J49*(1+$K$3)</f>
        <v>27960.294999999998</v>
      </c>
      <c r="O49" s="8">
        <f t="shared" ref="O49" si="56">K49*(1+$H$3)</f>
        <v>21782.623742000003</v>
      </c>
      <c r="P49" s="8">
        <f t="shared" ref="P49" si="57">L49*(1+$I$3)</f>
        <v>23440.51331324999</v>
      </c>
      <c r="Q49" s="8">
        <f t="shared" ref="Q49" si="58">M49*(1+$J$3)</f>
        <v>24474.507750000004</v>
      </c>
      <c r="R49" s="8">
        <f t="shared" ref="R49" si="59">N49*(1+$K$3)</f>
        <v>32154.339249999997</v>
      </c>
      <c r="S49" s="8">
        <f t="shared" ref="S49" si="60">O49*(1+$H$3)</f>
        <v>22000.449979420002</v>
      </c>
      <c r="T49" s="8">
        <f t="shared" ref="T49" si="61">P49*(1+$I$3)</f>
        <v>24260.931279213739</v>
      </c>
      <c r="U49" s="8">
        <f t="shared" ref="U49" si="62">Q49*(1+$J$3)</f>
        <v>25698.233137500007</v>
      </c>
      <c r="V49" s="8">
        <f t="shared" ref="V49" si="63">R49*(1+$K$3)</f>
        <v>36977.490137499997</v>
      </c>
    </row>
    <row r="54" spans="1:22" x14ac:dyDescent="0.2">
      <c r="Q54" s="22"/>
    </row>
  </sheetData>
  <mergeCells count="86">
    <mergeCell ref="A25:A26"/>
    <mergeCell ref="B25:B26"/>
    <mergeCell ref="C25:C26"/>
    <mergeCell ref="D25:D26"/>
    <mergeCell ref="A31:A32"/>
    <mergeCell ref="B31:B32"/>
    <mergeCell ref="C31:C32"/>
    <mergeCell ref="D31:D32"/>
    <mergeCell ref="A27:A28"/>
    <mergeCell ref="B27:B28"/>
    <mergeCell ref="C27:C28"/>
    <mergeCell ref="D27:D28"/>
    <mergeCell ref="A29:A30"/>
    <mergeCell ref="B29:B30"/>
    <mergeCell ref="C29:C30"/>
    <mergeCell ref="D29:D30"/>
    <mergeCell ref="A19:A22"/>
    <mergeCell ref="B19:B22"/>
    <mergeCell ref="C19:C22"/>
    <mergeCell ref="D19:D22"/>
    <mergeCell ref="A23:A24"/>
    <mergeCell ref="B23:B24"/>
    <mergeCell ref="C23:C24"/>
    <mergeCell ref="D23:D24"/>
    <mergeCell ref="B11:B14"/>
    <mergeCell ref="C11:C14"/>
    <mergeCell ref="D11:D14"/>
    <mergeCell ref="A15:A18"/>
    <mergeCell ref="B15:B18"/>
    <mergeCell ref="C15:C18"/>
    <mergeCell ref="D15:D18"/>
    <mergeCell ref="G34:J34"/>
    <mergeCell ref="K34:N34"/>
    <mergeCell ref="O34:R34"/>
    <mergeCell ref="S34:V3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42:A43"/>
    <mergeCell ref="B42:D42"/>
    <mergeCell ref="B43:D43"/>
    <mergeCell ref="A44:A45"/>
    <mergeCell ref="B44:D44"/>
    <mergeCell ref="B45:D45"/>
    <mergeCell ref="A38:A39"/>
    <mergeCell ref="B38:D38"/>
    <mergeCell ref="B39:D39"/>
    <mergeCell ref="A40:A41"/>
    <mergeCell ref="B40:D40"/>
    <mergeCell ref="B41:D41"/>
    <mergeCell ref="H2:K2"/>
    <mergeCell ref="L2:O2"/>
    <mergeCell ref="P2:S2"/>
    <mergeCell ref="T2:W2"/>
    <mergeCell ref="E5:E6"/>
    <mergeCell ref="A36:A37"/>
    <mergeCell ref="E27:E28"/>
    <mergeCell ref="E29:E30"/>
    <mergeCell ref="E31:E32"/>
    <mergeCell ref="A2:D2"/>
    <mergeCell ref="A34:D34"/>
    <mergeCell ref="E9:E10"/>
    <mergeCell ref="E11:E14"/>
    <mergeCell ref="E15:E18"/>
    <mergeCell ref="E19:E22"/>
    <mergeCell ref="E23:E24"/>
    <mergeCell ref="E25:E26"/>
    <mergeCell ref="E7:E8"/>
    <mergeCell ref="B36:D36"/>
    <mergeCell ref="B37:D37"/>
    <mergeCell ref="A11:A14"/>
    <mergeCell ref="A46:A47"/>
    <mergeCell ref="B46:D46"/>
    <mergeCell ref="B47:D47"/>
    <mergeCell ref="A48:A49"/>
    <mergeCell ref="B48:D48"/>
    <mergeCell ref="B49:D49"/>
  </mergeCells>
  <hyperlinks>
    <hyperlink ref="A1" r:id="rId1" xr:uid="{00000000-0004-0000-0000-000000000000}"/>
    <hyperlink ref="G1" r:id="rId2" xr:uid="{00000000-0004-0000-0000-000001000000}"/>
    <hyperlink ref="E49" r:id="rId3" xr:uid="{00000000-0004-0000-0000-000002000000}"/>
    <hyperlink ref="E43" r:id="rId4" xr:uid="{00000000-0004-0000-0000-000003000000}"/>
    <hyperlink ref="E36" r:id="rId5" xr:uid="{00000000-0004-0000-0000-000004000000}"/>
    <hyperlink ref="E48" r:id="rId6" xr:uid="{6A42EF08-DFC0-2042-98AB-4B086F0CD1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9"/>
  <sheetViews>
    <sheetView topLeftCell="A29" workbookViewId="0">
      <selection activeCell="G56" sqref="G56"/>
    </sheetView>
  </sheetViews>
  <sheetFormatPr baseColWidth="10" defaultColWidth="11" defaultRowHeight="16" x14ac:dyDescent="0.2"/>
  <cols>
    <col min="1" max="1" width="17.33203125" bestFit="1" customWidth="1"/>
    <col min="3" max="3" width="21.1640625" customWidth="1"/>
    <col min="4" max="4" width="21.6640625" customWidth="1"/>
    <col min="7" max="7" width="11.5" bestFit="1" customWidth="1"/>
    <col min="8" max="23" width="11.83203125" bestFit="1" customWidth="1"/>
  </cols>
  <sheetData>
    <row r="1" spans="1:23" ht="21" customHeight="1" x14ac:dyDescent="0.2">
      <c r="A1" s="7" t="s">
        <v>26</v>
      </c>
      <c r="G1" s="7" t="s">
        <v>50</v>
      </c>
    </row>
    <row r="2" spans="1:23" x14ac:dyDescent="0.2">
      <c r="A2" s="23" t="s">
        <v>24</v>
      </c>
      <c r="B2" s="23"/>
      <c r="C2" s="23"/>
      <c r="D2" s="23"/>
      <c r="E2" s="1" t="s">
        <v>0</v>
      </c>
      <c r="F2" s="1" t="s">
        <v>1</v>
      </c>
      <c r="G2" s="1" t="s">
        <v>2</v>
      </c>
      <c r="H2" s="23" t="s">
        <v>3</v>
      </c>
      <c r="I2" s="23"/>
      <c r="J2" s="23"/>
      <c r="K2" s="23"/>
      <c r="L2" s="23" t="s">
        <v>4</v>
      </c>
      <c r="M2" s="23"/>
      <c r="N2" s="23"/>
      <c r="O2" s="23"/>
      <c r="P2" s="23" t="s">
        <v>5</v>
      </c>
      <c r="Q2" s="23"/>
      <c r="R2" s="23"/>
      <c r="S2" s="23"/>
      <c r="T2" s="23" t="s">
        <v>6</v>
      </c>
      <c r="U2" s="23"/>
      <c r="V2" s="23"/>
      <c r="W2" s="23"/>
    </row>
    <row r="3" spans="1:23" x14ac:dyDescent="0.2">
      <c r="A3" s="1"/>
      <c r="B3" s="1"/>
      <c r="C3" s="1"/>
      <c r="D3" s="1"/>
      <c r="E3" s="1"/>
      <c r="F3" s="1"/>
      <c r="G3" s="1"/>
      <c r="H3" s="3">
        <v>0.01</v>
      </c>
      <c r="I3" s="4">
        <v>3.5000000000000003E-2</v>
      </c>
      <c r="J3" s="3">
        <v>0.05</v>
      </c>
      <c r="K3" s="3">
        <v>0.15</v>
      </c>
      <c r="L3" s="3">
        <v>0.01</v>
      </c>
      <c r="M3" s="4">
        <v>3.5000000000000003E-2</v>
      </c>
      <c r="N3" s="3">
        <v>0.05</v>
      </c>
      <c r="O3" s="3">
        <v>0.15</v>
      </c>
      <c r="P3" s="3">
        <v>0.01</v>
      </c>
      <c r="Q3" s="4">
        <v>3.5000000000000003E-2</v>
      </c>
      <c r="R3" s="3">
        <v>0.05</v>
      </c>
      <c r="S3" s="3">
        <v>0.15</v>
      </c>
      <c r="T3" s="3">
        <v>0.01</v>
      </c>
      <c r="U3" s="4">
        <v>3.5000000000000003E-2</v>
      </c>
      <c r="V3" s="3">
        <v>0.05</v>
      </c>
      <c r="W3" s="3">
        <v>0.15</v>
      </c>
    </row>
    <row r="4" spans="1:23" ht="34" x14ac:dyDescent="0.2">
      <c r="A4" s="17" t="s">
        <v>96</v>
      </c>
      <c r="B4" s="17" t="s">
        <v>25</v>
      </c>
      <c r="C4" s="17" t="s">
        <v>53</v>
      </c>
      <c r="D4" s="17" t="s">
        <v>54</v>
      </c>
      <c r="E4" s="5">
        <v>1</v>
      </c>
      <c r="F4" s="1" t="s">
        <v>7</v>
      </c>
      <c r="G4" s="6">
        <f>MAX('Agenda for Change'!G4*120%,('Agenda for Change'!G4+4473))</f>
        <v>22478</v>
      </c>
      <c r="H4" s="8">
        <f>G4*(1+$H$3)</f>
        <v>22702.78</v>
      </c>
      <c r="I4" s="8">
        <f>G4*(1+$I$3)</f>
        <v>23264.73</v>
      </c>
      <c r="J4" s="8">
        <f>G4*(1+$J$3)</f>
        <v>23601.9</v>
      </c>
      <c r="K4" s="8">
        <f>G4*(1+$K$3)</f>
        <v>25849.699999999997</v>
      </c>
      <c r="L4" s="8">
        <f>H4*(1+$H$3)</f>
        <v>22929.807799999999</v>
      </c>
      <c r="M4" s="8">
        <f>I4*(1+$I$3)</f>
        <v>24078.995549999996</v>
      </c>
      <c r="N4" s="8">
        <f>J4*(1+$J$3)</f>
        <v>24781.995000000003</v>
      </c>
      <c r="O4" s="8">
        <f>K4*(1+$K$3)</f>
        <v>29727.154999999995</v>
      </c>
      <c r="P4" s="8">
        <f>L4*(1+$H$3)</f>
        <v>23159.105877999998</v>
      </c>
      <c r="Q4" s="8">
        <f>M4*(1+$I$3)</f>
        <v>24921.760394249995</v>
      </c>
      <c r="R4" s="8">
        <f>N4*(1+$J$3)</f>
        <v>26021.094750000004</v>
      </c>
      <c r="S4" s="8">
        <f>O4*(1+$K$3)</f>
        <v>34186.228249999993</v>
      </c>
      <c r="T4" s="8">
        <f>P4*(1+$H$3)</f>
        <v>23390.696936779997</v>
      </c>
      <c r="U4" s="8">
        <f>Q4*(1+$I$3)</f>
        <v>25794.022008048742</v>
      </c>
      <c r="V4" s="8">
        <f>R4*(1+$J$3)</f>
        <v>27322.149487500006</v>
      </c>
      <c r="W4" s="8">
        <f>S4*(1+$K$3)</f>
        <v>39314.162487499991</v>
      </c>
    </row>
    <row r="5" spans="1:23" x14ac:dyDescent="0.2">
      <c r="A5" s="27" t="s">
        <v>52</v>
      </c>
      <c r="B5" s="27" t="s">
        <v>51</v>
      </c>
      <c r="C5" s="27" t="s">
        <v>55</v>
      </c>
      <c r="D5" s="27" t="s">
        <v>56</v>
      </c>
      <c r="E5" s="23">
        <v>2</v>
      </c>
      <c r="F5" s="1" t="s">
        <v>8</v>
      </c>
      <c r="G5" s="6">
        <f>MAX('Agenda for Change'!G5*120%,('Agenda for Change'!G5+4473))</f>
        <v>22478</v>
      </c>
      <c r="H5" s="8">
        <f t="shared" ref="H5:H32" si="0">G5*(1+$H$3)</f>
        <v>22702.78</v>
      </c>
      <c r="I5" s="8">
        <f t="shared" ref="I5:I32" si="1">G5*(1+$I$3)</f>
        <v>23264.73</v>
      </c>
      <c r="J5" s="8">
        <f t="shared" ref="J5:J32" si="2">G5*(1+$J$3)</f>
        <v>23601.9</v>
      </c>
      <c r="K5" s="8">
        <f t="shared" ref="K5:K32" si="3">G5*(1+$K$3)</f>
        <v>25849.699999999997</v>
      </c>
      <c r="L5" s="8">
        <f t="shared" ref="L5:L32" si="4">H5*(1+$H$3)</f>
        <v>22929.807799999999</v>
      </c>
      <c r="M5" s="8">
        <f t="shared" ref="M5:M32" si="5">I5*(1+$I$3)</f>
        <v>24078.995549999996</v>
      </c>
      <c r="N5" s="8">
        <f t="shared" ref="N5:N32" si="6">J5*(1+$J$3)</f>
        <v>24781.995000000003</v>
      </c>
      <c r="O5" s="8">
        <f t="shared" ref="O5:O31" si="7">K5*(1+$K$3)</f>
        <v>29727.154999999995</v>
      </c>
      <c r="P5" s="8">
        <f t="shared" ref="P5:P32" si="8">L5*(1+$H$3)</f>
        <v>23159.105877999998</v>
      </c>
      <c r="Q5" s="8">
        <f t="shared" ref="Q5:Q32" si="9">M5*(1+$I$3)</f>
        <v>24921.760394249995</v>
      </c>
      <c r="R5" s="8">
        <f t="shared" ref="R5:R32" si="10">N5*(1+$J$3)</f>
        <v>26021.094750000004</v>
      </c>
      <c r="S5" s="8">
        <f t="shared" ref="S5:S31" si="11">O5*(1+$K$3)</f>
        <v>34186.228249999993</v>
      </c>
      <c r="T5" s="8">
        <f t="shared" ref="T5:T32" si="12">P5*(1+$H$3)</f>
        <v>23390.696936779997</v>
      </c>
      <c r="U5" s="8">
        <f t="shared" ref="U5:U32" si="13">Q5*(1+$I$3)</f>
        <v>25794.022008048742</v>
      </c>
      <c r="V5" s="8">
        <f t="shared" ref="V5:V32" si="14">R5*(1+$J$3)</f>
        <v>27322.149487500006</v>
      </c>
      <c r="W5" s="8">
        <f t="shared" ref="W5:W31" si="15">S5*(1+$K$3)</f>
        <v>39314.162487499991</v>
      </c>
    </row>
    <row r="6" spans="1:23" x14ac:dyDescent="0.2">
      <c r="A6" s="29"/>
      <c r="B6" s="29"/>
      <c r="C6" s="29"/>
      <c r="D6" s="29"/>
      <c r="E6" s="23"/>
      <c r="F6" s="1" t="s">
        <v>9</v>
      </c>
      <c r="G6" s="6">
        <f>MAX('Agenda for Change'!G6*120%,('Agenda for Change'!G6+4473))</f>
        <v>23810</v>
      </c>
      <c r="H6" s="8">
        <f t="shared" si="0"/>
        <v>24048.1</v>
      </c>
      <c r="I6" s="8">
        <f t="shared" si="1"/>
        <v>24643.35</v>
      </c>
      <c r="J6" s="8">
        <f t="shared" si="2"/>
        <v>25000.5</v>
      </c>
      <c r="K6" s="8">
        <f t="shared" si="3"/>
        <v>27381.499999999996</v>
      </c>
      <c r="L6" s="8">
        <f t="shared" si="4"/>
        <v>24288.580999999998</v>
      </c>
      <c r="M6" s="8">
        <f t="shared" si="5"/>
        <v>25505.867249999996</v>
      </c>
      <c r="N6" s="8">
        <f t="shared" si="6"/>
        <v>26250.525000000001</v>
      </c>
      <c r="O6" s="8">
        <f t="shared" si="7"/>
        <v>31488.724999999995</v>
      </c>
      <c r="P6" s="8">
        <f t="shared" si="8"/>
        <v>24531.466809999998</v>
      </c>
      <c r="Q6" s="8">
        <f t="shared" si="9"/>
        <v>26398.572603749992</v>
      </c>
      <c r="R6" s="8">
        <f t="shared" si="10"/>
        <v>27563.051250000004</v>
      </c>
      <c r="S6" s="8">
        <f t="shared" si="11"/>
        <v>36212.033749999988</v>
      </c>
      <c r="T6" s="8">
        <f t="shared" si="12"/>
        <v>24776.781478099998</v>
      </c>
      <c r="U6" s="8">
        <f t="shared" si="13"/>
        <v>27322.522644881239</v>
      </c>
      <c r="V6" s="8">
        <f t="shared" si="14"/>
        <v>28941.203812500007</v>
      </c>
      <c r="W6" s="8">
        <f t="shared" si="15"/>
        <v>41643.838812499984</v>
      </c>
    </row>
    <row r="7" spans="1:23" x14ac:dyDescent="0.2">
      <c r="A7" s="27" t="s">
        <v>57</v>
      </c>
      <c r="B7" s="27" t="s">
        <v>58</v>
      </c>
      <c r="C7" s="27" t="s">
        <v>60</v>
      </c>
      <c r="D7" s="27" t="s">
        <v>61</v>
      </c>
      <c r="E7" s="23">
        <v>3</v>
      </c>
      <c r="F7" s="1" t="s">
        <v>8</v>
      </c>
      <c r="G7" s="6">
        <f>MAX('Agenda for Change'!G7*120%,('Agenda for Change'!G7+4473))</f>
        <v>24210</v>
      </c>
      <c r="H7" s="8">
        <f t="shared" si="0"/>
        <v>24452.1</v>
      </c>
      <c r="I7" s="8">
        <f t="shared" si="1"/>
        <v>25057.35</v>
      </c>
      <c r="J7" s="8">
        <f t="shared" si="2"/>
        <v>25420.5</v>
      </c>
      <c r="K7" s="8">
        <f t="shared" si="3"/>
        <v>27841.499999999996</v>
      </c>
      <c r="L7" s="8">
        <f t="shared" si="4"/>
        <v>24696.620999999999</v>
      </c>
      <c r="M7" s="8">
        <f t="shared" si="5"/>
        <v>25934.357249999997</v>
      </c>
      <c r="N7" s="8">
        <f t="shared" si="6"/>
        <v>26691.525000000001</v>
      </c>
      <c r="O7" s="8">
        <f t="shared" si="7"/>
        <v>32017.724999999995</v>
      </c>
      <c r="P7" s="8">
        <f t="shared" si="8"/>
        <v>24943.587209999998</v>
      </c>
      <c r="Q7" s="8">
        <f t="shared" si="9"/>
        <v>26842.059753749996</v>
      </c>
      <c r="R7" s="8">
        <f t="shared" si="10"/>
        <v>28026.101250000003</v>
      </c>
      <c r="S7" s="8">
        <f t="shared" si="11"/>
        <v>36820.383749999994</v>
      </c>
      <c r="T7" s="8">
        <f t="shared" si="12"/>
        <v>25193.023082099997</v>
      </c>
      <c r="U7" s="8">
        <f t="shared" si="13"/>
        <v>27781.531845131245</v>
      </c>
      <c r="V7" s="8">
        <f t="shared" si="14"/>
        <v>29427.406312500003</v>
      </c>
      <c r="W7" s="8">
        <f t="shared" si="15"/>
        <v>42343.441312499992</v>
      </c>
    </row>
    <row r="8" spans="1:23" x14ac:dyDescent="0.2">
      <c r="A8" s="29"/>
      <c r="B8" s="29"/>
      <c r="C8" s="29"/>
      <c r="D8" s="29"/>
      <c r="E8" s="23"/>
      <c r="F8" s="1" t="s">
        <v>9</v>
      </c>
      <c r="G8" s="6">
        <f>MAX('Agenda for Change'!G8*120%,('Agenda for Change'!G8+4473))</f>
        <v>25615</v>
      </c>
      <c r="H8" s="8">
        <f t="shared" si="0"/>
        <v>25871.15</v>
      </c>
      <c r="I8" s="8">
        <f t="shared" si="1"/>
        <v>26511.524999999998</v>
      </c>
      <c r="J8" s="8">
        <f t="shared" si="2"/>
        <v>26895.75</v>
      </c>
      <c r="K8" s="8">
        <f t="shared" si="3"/>
        <v>29457.249999999996</v>
      </c>
      <c r="L8" s="8">
        <f t="shared" si="4"/>
        <v>26129.861500000003</v>
      </c>
      <c r="M8" s="8">
        <f t="shared" si="5"/>
        <v>27439.428374999996</v>
      </c>
      <c r="N8" s="8">
        <f t="shared" si="6"/>
        <v>28240.537500000002</v>
      </c>
      <c r="O8" s="8">
        <f t="shared" si="7"/>
        <v>33875.837499999994</v>
      </c>
      <c r="P8" s="8">
        <f t="shared" si="8"/>
        <v>26391.160115000002</v>
      </c>
      <c r="Q8" s="8">
        <f t="shared" si="9"/>
        <v>28399.808368124992</v>
      </c>
      <c r="R8" s="8">
        <f t="shared" si="10"/>
        <v>29652.564375000002</v>
      </c>
      <c r="S8" s="8">
        <f t="shared" si="11"/>
        <v>38957.213124999987</v>
      </c>
      <c r="T8" s="8">
        <f t="shared" si="12"/>
        <v>26655.071716150003</v>
      </c>
      <c r="U8" s="8">
        <f t="shared" si="13"/>
        <v>29393.801661009365</v>
      </c>
      <c r="V8" s="8">
        <f t="shared" si="14"/>
        <v>31135.192593750002</v>
      </c>
      <c r="W8" s="8">
        <f t="shared" si="15"/>
        <v>44800.795093749985</v>
      </c>
    </row>
    <row r="9" spans="1:23" x14ac:dyDescent="0.2">
      <c r="A9" s="27" t="s">
        <v>63</v>
      </c>
      <c r="B9" s="27" t="s">
        <v>62</v>
      </c>
      <c r="C9" s="27" t="s">
        <v>59</v>
      </c>
      <c r="D9" s="27" t="s">
        <v>64</v>
      </c>
      <c r="E9" s="23">
        <v>4</v>
      </c>
      <c r="F9" s="1" t="s">
        <v>10</v>
      </c>
      <c r="G9" s="6">
        <f>MAX('Agenda for Change'!G9*120%,('Agenda for Change'!G9+4473))</f>
        <v>26365</v>
      </c>
      <c r="H9" s="8">
        <f t="shared" si="0"/>
        <v>26628.65</v>
      </c>
      <c r="I9" s="8">
        <f t="shared" si="1"/>
        <v>27287.774999999998</v>
      </c>
      <c r="J9" s="8">
        <f t="shared" si="2"/>
        <v>27683.25</v>
      </c>
      <c r="K9" s="8">
        <f t="shared" si="3"/>
        <v>30319.749999999996</v>
      </c>
      <c r="L9" s="8">
        <f t="shared" si="4"/>
        <v>26894.936500000003</v>
      </c>
      <c r="M9" s="8">
        <f t="shared" si="5"/>
        <v>28242.847124999997</v>
      </c>
      <c r="N9" s="8">
        <f t="shared" si="6"/>
        <v>29067.412500000002</v>
      </c>
      <c r="O9" s="8">
        <f t="shared" si="7"/>
        <v>34867.712499999994</v>
      </c>
      <c r="P9" s="8">
        <f t="shared" si="8"/>
        <v>27163.885865000004</v>
      </c>
      <c r="Q9" s="8">
        <f t="shared" si="9"/>
        <v>29231.346774374993</v>
      </c>
      <c r="R9" s="8">
        <f t="shared" si="10"/>
        <v>30520.783125000005</v>
      </c>
      <c r="S9" s="8">
        <f t="shared" si="11"/>
        <v>40097.869374999987</v>
      </c>
      <c r="T9" s="8">
        <f t="shared" si="12"/>
        <v>27435.524723650004</v>
      </c>
      <c r="U9" s="8">
        <f t="shared" si="13"/>
        <v>30254.443911478116</v>
      </c>
      <c r="V9" s="8">
        <f t="shared" si="14"/>
        <v>32046.822281250006</v>
      </c>
      <c r="W9" s="8">
        <f t="shared" si="15"/>
        <v>46112.549781249982</v>
      </c>
    </row>
    <row r="10" spans="1:23" x14ac:dyDescent="0.2">
      <c r="A10" s="29"/>
      <c r="B10" s="29"/>
      <c r="C10" s="29"/>
      <c r="D10" s="29"/>
      <c r="E10" s="23"/>
      <c r="F10" s="1" t="s">
        <v>11</v>
      </c>
      <c r="G10" s="6">
        <f>MAX('Agenda for Change'!G10*120%,('Agenda for Change'!G10+4473))</f>
        <v>28988.399999999998</v>
      </c>
      <c r="H10" s="8">
        <f t="shared" si="0"/>
        <v>29278.284</v>
      </c>
      <c r="I10" s="8">
        <f t="shared" si="1"/>
        <v>30002.993999999995</v>
      </c>
      <c r="J10" s="8">
        <f t="shared" si="2"/>
        <v>30437.82</v>
      </c>
      <c r="K10" s="8">
        <f t="shared" si="3"/>
        <v>33336.659999999996</v>
      </c>
      <c r="L10" s="8">
        <f t="shared" si="4"/>
        <v>29571.06684</v>
      </c>
      <c r="M10" s="8">
        <f t="shared" si="5"/>
        <v>31053.098789999993</v>
      </c>
      <c r="N10" s="8">
        <f t="shared" si="6"/>
        <v>31959.710999999999</v>
      </c>
      <c r="O10" s="8">
        <f t="shared" si="7"/>
        <v>38337.158999999992</v>
      </c>
      <c r="P10" s="8">
        <f t="shared" si="8"/>
        <v>29866.777508399999</v>
      </c>
      <c r="Q10" s="8">
        <f t="shared" si="9"/>
        <v>32139.957247649989</v>
      </c>
      <c r="R10" s="8">
        <f t="shared" si="10"/>
        <v>33557.696550000001</v>
      </c>
      <c r="S10" s="8">
        <f t="shared" si="11"/>
        <v>44087.732849999986</v>
      </c>
      <c r="T10" s="8">
        <f t="shared" si="12"/>
        <v>30165.445283483998</v>
      </c>
      <c r="U10" s="8">
        <f t="shared" si="13"/>
        <v>33264.855751317737</v>
      </c>
      <c r="V10" s="8">
        <f t="shared" si="14"/>
        <v>35235.581377499999</v>
      </c>
      <c r="W10" s="8">
        <f t="shared" si="15"/>
        <v>50700.892777499983</v>
      </c>
    </row>
    <row r="11" spans="1:23" x14ac:dyDescent="0.2">
      <c r="A11" s="27" t="s">
        <v>37</v>
      </c>
      <c r="B11" s="27" t="s">
        <v>65</v>
      </c>
      <c r="C11" s="27" t="s">
        <v>66</v>
      </c>
      <c r="D11" s="27" t="s">
        <v>67</v>
      </c>
      <c r="E11" s="23">
        <v>5</v>
      </c>
      <c r="F11" s="1" t="s">
        <v>8</v>
      </c>
      <c r="G11" s="6">
        <f>MAX('Agenda for Change'!G11*120%,('Agenda for Change'!G11+4473))</f>
        <v>29888.399999999998</v>
      </c>
      <c r="H11" s="8">
        <f t="shared" si="0"/>
        <v>30187.284</v>
      </c>
      <c r="I11" s="8">
        <f t="shared" si="1"/>
        <v>30934.493999999995</v>
      </c>
      <c r="J11" s="8">
        <f t="shared" si="2"/>
        <v>31382.82</v>
      </c>
      <c r="K11" s="8">
        <f t="shared" si="3"/>
        <v>34371.659999999996</v>
      </c>
      <c r="L11" s="8">
        <f t="shared" si="4"/>
        <v>30489.15684</v>
      </c>
      <c r="M11" s="8">
        <f t="shared" si="5"/>
        <v>32017.201289999994</v>
      </c>
      <c r="N11" s="8">
        <f t="shared" si="6"/>
        <v>32951.961000000003</v>
      </c>
      <c r="O11" s="8">
        <f t="shared" si="7"/>
        <v>39527.408999999992</v>
      </c>
      <c r="P11" s="8">
        <f t="shared" si="8"/>
        <v>30794.048408399998</v>
      </c>
      <c r="Q11" s="8">
        <f t="shared" si="9"/>
        <v>33137.803335149991</v>
      </c>
      <c r="R11" s="8">
        <f t="shared" si="10"/>
        <v>34599.559050000003</v>
      </c>
      <c r="S11" s="8">
        <f t="shared" si="11"/>
        <v>45456.520349999984</v>
      </c>
      <c r="T11" s="8">
        <f t="shared" si="12"/>
        <v>31101.988892483998</v>
      </c>
      <c r="U11" s="8">
        <f t="shared" si="13"/>
        <v>34297.626451880235</v>
      </c>
      <c r="V11" s="8">
        <f t="shared" si="14"/>
        <v>36329.537002500008</v>
      </c>
      <c r="W11" s="8">
        <f t="shared" si="15"/>
        <v>52274.998402499979</v>
      </c>
    </row>
    <row r="12" spans="1:23" x14ac:dyDescent="0.2">
      <c r="A12" s="28"/>
      <c r="B12" s="28"/>
      <c r="C12" s="28"/>
      <c r="D12" s="28"/>
      <c r="E12" s="23"/>
      <c r="F12" s="1" t="s">
        <v>12</v>
      </c>
      <c r="G12" s="6">
        <f>MAX('Agenda for Change'!G12*120%,('Agenda for Change'!G12+4473))</f>
        <v>32364</v>
      </c>
      <c r="H12" s="8">
        <f t="shared" si="0"/>
        <v>32687.64</v>
      </c>
      <c r="I12" s="8">
        <f t="shared" si="1"/>
        <v>33496.74</v>
      </c>
      <c r="J12" s="8">
        <f t="shared" si="2"/>
        <v>33982.200000000004</v>
      </c>
      <c r="K12" s="8">
        <f t="shared" si="3"/>
        <v>37218.6</v>
      </c>
      <c r="L12" s="8">
        <f t="shared" si="4"/>
        <v>33014.5164</v>
      </c>
      <c r="M12" s="8">
        <f t="shared" si="5"/>
        <v>34669.125899999992</v>
      </c>
      <c r="N12" s="8">
        <f t="shared" si="6"/>
        <v>35681.310000000005</v>
      </c>
      <c r="O12" s="8">
        <f t="shared" si="7"/>
        <v>42801.389999999992</v>
      </c>
      <c r="P12" s="8">
        <f t="shared" si="8"/>
        <v>33344.661564000002</v>
      </c>
      <c r="Q12" s="8">
        <f t="shared" si="9"/>
        <v>35882.545306499989</v>
      </c>
      <c r="R12" s="8">
        <f t="shared" si="10"/>
        <v>37465.375500000009</v>
      </c>
      <c r="S12" s="8">
        <f t="shared" si="11"/>
        <v>49221.598499999986</v>
      </c>
      <c r="T12" s="8">
        <f t="shared" si="12"/>
        <v>33678.108179640003</v>
      </c>
      <c r="U12" s="8">
        <f t="shared" si="13"/>
        <v>37138.434392227486</v>
      </c>
      <c r="V12" s="8">
        <f t="shared" si="14"/>
        <v>39338.644275000013</v>
      </c>
      <c r="W12" s="8">
        <f>S12*(1+$K$3)</f>
        <v>56604.83827499998</v>
      </c>
    </row>
    <row r="13" spans="1:23" x14ac:dyDescent="0.2">
      <c r="A13" s="28"/>
      <c r="B13" s="28"/>
      <c r="C13" s="28"/>
      <c r="D13" s="28"/>
      <c r="E13" s="23"/>
      <c r="F13" s="1" t="s">
        <v>13</v>
      </c>
      <c r="G13" s="6">
        <f>MAX('Agenda for Change'!G13*120%,('Agenda for Change'!G13+4473))</f>
        <v>32899.199999999997</v>
      </c>
      <c r="H13" s="8">
        <f t="shared" si="0"/>
        <v>33228.191999999995</v>
      </c>
      <c r="I13" s="8">
        <f t="shared" si="1"/>
        <v>34050.671999999991</v>
      </c>
      <c r="J13" s="8">
        <f t="shared" si="2"/>
        <v>34544.159999999996</v>
      </c>
      <c r="K13" s="8">
        <f t="shared" si="3"/>
        <v>37834.079999999994</v>
      </c>
      <c r="L13" s="8">
        <f t="shared" si="4"/>
        <v>33560.473919999997</v>
      </c>
      <c r="M13" s="8">
        <f t="shared" si="5"/>
        <v>35242.445519999987</v>
      </c>
      <c r="N13" s="8">
        <f t="shared" si="6"/>
        <v>36271.367999999995</v>
      </c>
      <c r="O13" s="8">
        <f t="shared" si="7"/>
        <v>43509.191999999988</v>
      </c>
      <c r="P13" s="8">
        <f t="shared" si="8"/>
        <v>33896.0786592</v>
      </c>
      <c r="Q13" s="8">
        <f t="shared" si="9"/>
        <v>36475.931113199986</v>
      </c>
      <c r="R13" s="8">
        <f t="shared" si="10"/>
        <v>38084.936399999999</v>
      </c>
      <c r="S13" s="8">
        <f t="shared" si="11"/>
        <v>50035.570799999979</v>
      </c>
      <c r="T13" s="8">
        <f t="shared" si="12"/>
        <v>34235.039445791997</v>
      </c>
      <c r="U13" s="8">
        <f t="shared" si="13"/>
        <v>37752.588702161986</v>
      </c>
      <c r="V13" s="8">
        <f t="shared" si="14"/>
        <v>39989.183219999999</v>
      </c>
      <c r="W13" s="8">
        <f t="shared" si="15"/>
        <v>57540.90641999997</v>
      </c>
    </row>
    <row r="14" spans="1:23" x14ac:dyDescent="0.2">
      <c r="A14" s="29"/>
      <c r="B14" s="29"/>
      <c r="C14" s="29"/>
      <c r="D14" s="29"/>
      <c r="E14" s="23"/>
      <c r="F14" s="1" t="s">
        <v>14</v>
      </c>
      <c r="G14" s="6">
        <f>MAX('Agenda for Change'!G14*120%,('Agenda for Change'!G14+4473))</f>
        <v>36738</v>
      </c>
      <c r="H14" s="8">
        <f t="shared" si="0"/>
        <v>37105.379999999997</v>
      </c>
      <c r="I14" s="8">
        <f t="shared" si="1"/>
        <v>38023.829999999994</v>
      </c>
      <c r="J14" s="8">
        <f t="shared" si="2"/>
        <v>38574.9</v>
      </c>
      <c r="K14" s="8">
        <f t="shared" si="3"/>
        <v>42248.7</v>
      </c>
      <c r="L14" s="8">
        <f t="shared" si="4"/>
        <v>37476.433799999999</v>
      </c>
      <c r="M14" s="8">
        <f t="shared" si="5"/>
        <v>39354.664049999992</v>
      </c>
      <c r="N14" s="8">
        <f t="shared" si="6"/>
        <v>40503.645000000004</v>
      </c>
      <c r="O14" s="8">
        <f t="shared" si="7"/>
        <v>48586.00499999999</v>
      </c>
      <c r="P14" s="8">
        <f t="shared" si="8"/>
        <v>37851.198138</v>
      </c>
      <c r="Q14" s="8">
        <f t="shared" si="9"/>
        <v>40732.077291749985</v>
      </c>
      <c r="R14" s="8">
        <f t="shared" si="10"/>
        <v>42528.827250000009</v>
      </c>
      <c r="S14" s="8">
        <f t="shared" si="11"/>
        <v>55873.905749999984</v>
      </c>
      <c r="T14" s="8">
        <f t="shared" si="12"/>
        <v>38229.710119379997</v>
      </c>
      <c r="U14" s="8">
        <f t="shared" si="13"/>
        <v>42157.69999696123</v>
      </c>
      <c r="V14" s="8">
        <f t="shared" si="14"/>
        <v>44655.268612500011</v>
      </c>
      <c r="W14" s="8">
        <f t="shared" si="15"/>
        <v>64254.991612499973</v>
      </c>
    </row>
    <row r="15" spans="1:23" x14ac:dyDescent="0.2">
      <c r="A15" s="27" t="s">
        <v>68</v>
      </c>
      <c r="B15" s="27" t="s">
        <v>71</v>
      </c>
      <c r="C15" s="27" t="s">
        <v>69</v>
      </c>
      <c r="D15" s="27" t="s">
        <v>70</v>
      </c>
      <c r="E15" s="23">
        <v>6</v>
      </c>
      <c r="F15" s="1" t="s">
        <v>8</v>
      </c>
      <c r="G15" s="6">
        <f>MAX('Agenda for Change'!G15*120%,('Agenda for Change'!G15+4473))</f>
        <v>37638</v>
      </c>
      <c r="H15" s="8">
        <f t="shared" si="0"/>
        <v>38014.379999999997</v>
      </c>
      <c r="I15" s="8">
        <f t="shared" si="1"/>
        <v>38955.329999999994</v>
      </c>
      <c r="J15" s="8">
        <f t="shared" si="2"/>
        <v>39519.9</v>
      </c>
      <c r="K15" s="8">
        <f t="shared" si="3"/>
        <v>43283.7</v>
      </c>
      <c r="L15" s="8">
        <f t="shared" si="4"/>
        <v>38394.523799999995</v>
      </c>
      <c r="M15" s="8">
        <f t="shared" si="5"/>
        <v>40318.766549999993</v>
      </c>
      <c r="N15" s="8">
        <f t="shared" si="6"/>
        <v>41495.895000000004</v>
      </c>
      <c r="O15" s="8">
        <f t="shared" si="7"/>
        <v>49776.25499999999</v>
      </c>
      <c r="P15" s="8">
        <f t="shared" si="8"/>
        <v>38778.469037999996</v>
      </c>
      <c r="Q15" s="8">
        <f t="shared" si="9"/>
        <v>41729.923379249987</v>
      </c>
      <c r="R15" s="8">
        <f t="shared" si="10"/>
        <v>43570.689750000005</v>
      </c>
      <c r="S15" s="8">
        <f t="shared" si="11"/>
        <v>57242.693249999982</v>
      </c>
      <c r="T15" s="8">
        <f t="shared" si="12"/>
        <v>39166.253728379997</v>
      </c>
      <c r="U15" s="8">
        <f t="shared" si="13"/>
        <v>43190.470697523735</v>
      </c>
      <c r="V15" s="8">
        <f t="shared" si="14"/>
        <v>45749.224237500006</v>
      </c>
      <c r="W15" s="8">
        <f t="shared" si="15"/>
        <v>65829.097237499969</v>
      </c>
    </row>
    <row r="16" spans="1:23" x14ac:dyDescent="0.2">
      <c r="A16" s="28"/>
      <c r="B16" s="28"/>
      <c r="C16" s="28"/>
      <c r="D16" s="28"/>
      <c r="E16" s="23"/>
      <c r="F16" s="1" t="s">
        <v>15</v>
      </c>
      <c r="G16" s="6">
        <f>MAX('Agenda for Change'!G16*120%,('Agenda for Change'!G16+4473))</f>
        <v>39811.199999999997</v>
      </c>
      <c r="H16" s="8">
        <f t="shared" si="0"/>
        <v>40209.311999999998</v>
      </c>
      <c r="I16" s="8">
        <f t="shared" si="1"/>
        <v>41204.591999999997</v>
      </c>
      <c r="J16" s="8">
        <f t="shared" si="2"/>
        <v>41801.760000000002</v>
      </c>
      <c r="K16" s="8">
        <f t="shared" si="3"/>
        <v>45782.87999999999</v>
      </c>
      <c r="L16" s="8">
        <f t="shared" si="4"/>
        <v>40611.405119999996</v>
      </c>
      <c r="M16" s="8">
        <f t="shared" si="5"/>
        <v>42646.752719999997</v>
      </c>
      <c r="N16" s="8">
        <f t="shared" si="6"/>
        <v>43891.848000000005</v>
      </c>
      <c r="O16" s="8">
        <f t="shared" si="7"/>
        <v>52650.311999999984</v>
      </c>
      <c r="P16" s="8">
        <f t="shared" si="8"/>
        <v>41017.519171199994</v>
      </c>
      <c r="Q16" s="8">
        <f t="shared" si="9"/>
        <v>44139.38906519999</v>
      </c>
      <c r="R16" s="8">
        <f t="shared" si="10"/>
        <v>46086.440400000007</v>
      </c>
      <c r="S16" s="8">
        <f t="shared" si="11"/>
        <v>60547.85879999998</v>
      </c>
      <c r="T16" s="8">
        <f t="shared" si="12"/>
        <v>41427.694362911992</v>
      </c>
      <c r="U16" s="8">
        <f t="shared" si="13"/>
        <v>45684.267682481986</v>
      </c>
      <c r="V16" s="8">
        <f t="shared" si="14"/>
        <v>48390.762420000006</v>
      </c>
      <c r="W16" s="8">
        <f t="shared" si="15"/>
        <v>69630.037619999974</v>
      </c>
    </row>
    <row r="17" spans="1:23" x14ac:dyDescent="0.2">
      <c r="A17" s="28"/>
      <c r="B17" s="28"/>
      <c r="C17" s="28"/>
      <c r="D17" s="28"/>
      <c r="E17" s="23"/>
      <c r="F17" s="1" t="s">
        <v>16</v>
      </c>
      <c r="G17" s="6">
        <f>MAX('Agenda for Change'!G17*120%,('Agenda for Change'!G17+4473))</f>
        <v>40534.799999999996</v>
      </c>
      <c r="H17" s="8">
        <f t="shared" si="0"/>
        <v>40940.147999999994</v>
      </c>
      <c r="I17" s="8">
        <f t="shared" si="1"/>
        <v>41953.517999999989</v>
      </c>
      <c r="J17" s="8">
        <f t="shared" si="2"/>
        <v>42561.539999999994</v>
      </c>
      <c r="K17" s="8">
        <f t="shared" si="3"/>
        <v>46615.01999999999</v>
      </c>
      <c r="L17" s="8">
        <f t="shared" si="4"/>
        <v>41349.549479999994</v>
      </c>
      <c r="M17" s="8">
        <f t="shared" si="5"/>
        <v>43421.891129999982</v>
      </c>
      <c r="N17" s="8">
        <f t="shared" si="6"/>
        <v>44689.616999999998</v>
      </c>
      <c r="O17" s="8">
        <f t="shared" si="7"/>
        <v>53607.272999999986</v>
      </c>
      <c r="P17" s="8">
        <f t="shared" si="8"/>
        <v>41763.044974799996</v>
      </c>
      <c r="Q17" s="8">
        <f t="shared" si="9"/>
        <v>44941.65731954998</v>
      </c>
      <c r="R17" s="8">
        <f t="shared" si="10"/>
        <v>46924.097849999998</v>
      </c>
      <c r="S17" s="8">
        <f t="shared" si="11"/>
        <v>61648.363949999977</v>
      </c>
      <c r="T17" s="8">
        <f t="shared" si="12"/>
        <v>42180.675424547997</v>
      </c>
      <c r="U17" s="8">
        <f t="shared" si="13"/>
        <v>46514.615325734223</v>
      </c>
      <c r="V17" s="8">
        <f>R17*(1+$J$3)</f>
        <v>49270.302742500004</v>
      </c>
      <c r="W17" s="8">
        <f t="shared" si="15"/>
        <v>70895.618542499971</v>
      </c>
    </row>
    <row r="18" spans="1:23" x14ac:dyDescent="0.2">
      <c r="A18" s="29"/>
      <c r="B18" s="29"/>
      <c r="C18" s="29"/>
      <c r="D18" s="29"/>
      <c r="E18" s="23"/>
      <c r="F18" s="1" t="s">
        <v>17</v>
      </c>
      <c r="G18" s="6">
        <v>44780</v>
      </c>
      <c r="H18" s="8">
        <f t="shared" si="0"/>
        <v>45227.8</v>
      </c>
      <c r="I18" s="8">
        <f t="shared" si="1"/>
        <v>46347.299999999996</v>
      </c>
      <c r="J18" s="8">
        <f t="shared" si="2"/>
        <v>47019</v>
      </c>
      <c r="K18" s="8">
        <f t="shared" si="3"/>
        <v>51496.999999999993</v>
      </c>
      <c r="L18" s="8">
        <f t="shared" si="4"/>
        <v>45680.078000000001</v>
      </c>
      <c r="M18" s="8">
        <f t="shared" si="5"/>
        <v>47969.455499999989</v>
      </c>
      <c r="N18" s="8">
        <f t="shared" si="6"/>
        <v>49369.950000000004</v>
      </c>
      <c r="O18" s="8">
        <f t="shared" si="7"/>
        <v>59221.549999999988</v>
      </c>
      <c r="P18" s="8">
        <f t="shared" si="8"/>
        <v>46136.878779999999</v>
      </c>
      <c r="Q18" s="8">
        <f t="shared" si="9"/>
        <v>49648.386442499985</v>
      </c>
      <c r="R18" s="8">
        <f t="shared" si="10"/>
        <v>51838.447500000009</v>
      </c>
      <c r="S18" s="8">
        <f t="shared" si="11"/>
        <v>68104.782499999987</v>
      </c>
      <c r="T18" s="8">
        <f t="shared" si="12"/>
        <v>46598.247567799997</v>
      </c>
      <c r="U18" s="8">
        <f t="shared" si="13"/>
        <v>51386.079967987484</v>
      </c>
      <c r="V18" s="8">
        <f t="shared" si="14"/>
        <v>54430.369875000011</v>
      </c>
      <c r="W18" s="8">
        <f t="shared" si="15"/>
        <v>78320.49987499998</v>
      </c>
    </row>
    <row r="19" spans="1:23" x14ac:dyDescent="0.2">
      <c r="A19" s="27" t="s">
        <v>72</v>
      </c>
      <c r="B19" s="27" t="s">
        <v>73</v>
      </c>
      <c r="C19" s="27" t="s">
        <v>74</v>
      </c>
      <c r="D19" s="27" t="s">
        <v>75</v>
      </c>
      <c r="E19" s="23">
        <v>7</v>
      </c>
      <c r="F19" s="1" t="s">
        <v>8</v>
      </c>
      <c r="G19" s="6">
        <v>45780</v>
      </c>
      <c r="H19" s="8">
        <f t="shared" si="0"/>
        <v>46237.8</v>
      </c>
      <c r="I19" s="8">
        <f t="shared" si="1"/>
        <v>47382.299999999996</v>
      </c>
      <c r="J19" s="8">
        <f t="shared" si="2"/>
        <v>48069</v>
      </c>
      <c r="K19" s="8">
        <f t="shared" si="3"/>
        <v>52646.999999999993</v>
      </c>
      <c r="L19" s="8">
        <f t="shared" si="4"/>
        <v>46700.178</v>
      </c>
      <c r="M19" s="8">
        <f t="shared" si="5"/>
        <v>49040.680499999995</v>
      </c>
      <c r="N19" s="8">
        <f t="shared" si="6"/>
        <v>50472.450000000004</v>
      </c>
      <c r="O19" s="8">
        <f t="shared" si="7"/>
        <v>60544.049999999988</v>
      </c>
      <c r="P19" s="8">
        <f t="shared" si="8"/>
        <v>47167.179779999999</v>
      </c>
      <c r="Q19" s="8">
        <f t="shared" si="9"/>
        <v>50757.104317499994</v>
      </c>
      <c r="R19" s="8">
        <f t="shared" si="10"/>
        <v>52996.072500000009</v>
      </c>
      <c r="S19" s="8">
        <f t="shared" si="11"/>
        <v>69625.657499999987</v>
      </c>
      <c r="T19" s="8">
        <f t="shared" si="12"/>
        <v>47638.8515778</v>
      </c>
      <c r="U19" s="8">
        <f t="shared" si="13"/>
        <v>52533.602968612489</v>
      </c>
      <c r="V19" s="8">
        <f t="shared" si="14"/>
        <v>55645.87612500001</v>
      </c>
      <c r="W19" s="8">
        <f t="shared" si="15"/>
        <v>80069.506124999985</v>
      </c>
    </row>
    <row r="20" spans="1:23" x14ac:dyDescent="0.2">
      <c r="A20" s="28"/>
      <c r="B20" s="28"/>
      <c r="C20" s="28"/>
      <c r="D20" s="28"/>
      <c r="E20" s="23"/>
      <c r="F20" s="1" t="s">
        <v>15</v>
      </c>
      <c r="G20" s="6">
        <v>47784</v>
      </c>
      <c r="H20" s="8">
        <f t="shared" si="0"/>
        <v>48261.840000000004</v>
      </c>
      <c r="I20" s="8">
        <f t="shared" si="1"/>
        <v>49456.439999999995</v>
      </c>
      <c r="J20" s="8">
        <f t="shared" si="2"/>
        <v>50173.200000000004</v>
      </c>
      <c r="K20" s="8">
        <f t="shared" si="3"/>
        <v>54951.6</v>
      </c>
      <c r="L20" s="8">
        <f t="shared" si="4"/>
        <v>48744.458400000003</v>
      </c>
      <c r="M20" s="8">
        <f t="shared" si="5"/>
        <v>51187.415399999991</v>
      </c>
      <c r="N20" s="8">
        <f t="shared" si="6"/>
        <v>52681.860000000008</v>
      </c>
      <c r="O20" s="8">
        <f t="shared" si="7"/>
        <v>63194.34</v>
      </c>
      <c r="P20" s="8">
        <f t="shared" si="8"/>
        <v>49231.902984</v>
      </c>
      <c r="Q20" s="8">
        <f t="shared" si="9"/>
        <v>52978.974938999985</v>
      </c>
      <c r="R20" s="8">
        <f t="shared" si="10"/>
        <v>55315.953000000009</v>
      </c>
      <c r="S20" s="8">
        <f t="shared" si="11"/>
        <v>72673.490999999995</v>
      </c>
      <c r="T20" s="8">
        <f t="shared" si="12"/>
        <v>49724.222013840001</v>
      </c>
      <c r="U20" s="8">
        <f t="shared" si="13"/>
        <v>54833.239061864981</v>
      </c>
      <c r="V20" s="8">
        <f t="shared" si="14"/>
        <v>58081.750650000009</v>
      </c>
      <c r="W20" s="8">
        <f t="shared" si="15"/>
        <v>83574.514649999983</v>
      </c>
    </row>
    <row r="21" spans="1:23" x14ac:dyDescent="0.2">
      <c r="A21" s="28"/>
      <c r="B21" s="28"/>
      <c r="C21" s="28"/>
      <c r="D21" s="28"/>
      <c r="E21" s="23"/>
      <c r="F21" s="1" t="s">
        <v>16</v>
      </c>
      <c r="G21" s="6">
        <v>48613</v>
      </c>
      <c r="H21" s="8">
        <f t="shared" si="0"/>
        <v>49099.13</v>
      </c>
      <c r="I21" s="8">
        <f t="shared" si="1"/>
        <v>50314.454999999994</v>
      </c>
      <c r="J21" s="8">
        <f t="shared" si="2"/>
        <v>51043.65</v>
      </c>
      <c r="K21" s="8">
        <f t="shared" si="3"/>
        <v>55904.95</v>
      </c>
      <c r="L21" s="8">
        <f t="shared" si="4"/>
        <v>49590.121299999999</v>
      </c>
      <c r="M21" s="8">
        <f t="shared" si="5"/>
        <v>52075.460924999992</v>
      </c>
      <c r="N21" s="8">
        <f t="shared" si="6"/>
        <v>53595.832500000004</v>
      </c>
      <c r="O21" s="8">
        <f t="shared" si="7"/>
        <v>64290.69249999999</v>
      </c>
      <c r="P21" s="8">
        <f t="shared" si="8"/>
        <v>50086.022512999996</v>
      </c>
      <c r="Q21" s="8">
        <f t="shared" si="9"/>
        <v>53898.102057374985</v>
      </c>
      <c r="R21" s="8">
        <f t="shared" si="10"/>
        <v>56275.624125000009</v>
      </c>
      <c r="S21" s="8">
        <f t="shared" si="11"/>
        <v>73934.296374999976</v>
      </c>
      <c r="T21" s="8">
        <f t="shared" si="12"/>
        <v>50586.88273813</v>
      </c>
      <c r="U21" s="8">
        <f t="shared" si="13"/>
        <v>55784.535629383106</v>
      </c>
      <c r="V21" s="8">
        <f t="shared" si="14"/>
        <v>59089.405331250011</v>
      </c>
      <c r="W21" s="8">
        <f t="shared" si="15"/>
        <v>85024.440831249973</v>
      </c>
    </row>
    <row r="22" spans="1:23" x14ac:dyDescent="0.2">
      <c r="A22" s="29"/>
      <c r="B22" s="29"/>
      <c r="C22" s="29"/>
      <c r="D22" s="29"/>
      <c r="E22" s="23"/>
      <c r="F22" s="1" t="s">
        <v>17</v>
      </c>
      <c r="G22" s="6">
        <v>51393</v>
      </c>
      <c r="H22" s="8">
        <f t="shared" si="0"/>
        <v>51906.93</v>
      </c>
      <c r="I22" s="8">
        <f t="shared" si="1"/>
        <v>53191.754999999997</v>
      </c>
      <c r="J22" s="8">
        <f t="shared" si="2"/>
        <v>53962.65</v>
      </c>
      <c r="K22" s="8">
        <f t="shared" si="3"/>
        <v>59101.95</v>
      </c>
      <c r="L22" s="8">
        <f t="shared" si="4"/>
        <v>52425.999300000003</v>
      </c>
      <c r="M22" s="8">
        <f t="shared" si="5"/>
        <v>55053.466424999991</v>
      </c>
      <c r="N22" s="8">
        <f t="shared" si="6"/>
        <v>56660.782500000001</v>
      </c>
      <c r="O22" s="8">
        <f t="shared" si="7"/>
        <v>67967.242499999993</v>
      </c>
      <c r="P22" s="8">
        <f t="shared" si="8"/>
        <v>52950.259293000003</v>
      </c>
      <c r="Q22" s="8">
        <f t="shared" si="9"/>
        <v>56980.337749874983</v>
      </c>
      <c r="R22" s="8">
        <f t="shared" si="10"/>
        <v>59493.821625000004</v>
      </c>
      <c r="S22" s="8">
        <f t="shared" si="11"/>
        <v>78162.328874999992</v>
      </c>
      <c r="T22" s="8">
        <f t="shared" si="12"/>
        <v>53479.761885930006</v>
      </c>
      <c r="U22" s="8">
        <f t="shared" si="13"/>
        <v>58974.649571120601</v>
      </c>
      <c r="V22" s="8">
        <f t="shared" si="14"/>
        <v>62468.512706250011</v>
      </c>
      <c r="W22" s="8">
        <f t="shared" si="15"/>
        <v>89886.678206249984</v>
      </c>
    </row>
    <row r="23" spans="1:23" x14ac:dyDescent="0.2">
      <c r="A23" s="27" t="s">
        <v>78</v>
      </c>
      <c r="B23" s="27" t="s">
        <v>79</v>
      </c>
      <c r="C23" s="27" t="s">
        <v>80</v>
      </c>
      <c r="D23" s="27" t="s">
        <v>81</v>
      </c>
      <c r="E23" s="23" t="s">
        <v>18</v>
      </c>
      <c r="F23" s="1" t="s">
        <v>19</v>
      </c>
      <c r="G23" s="6">
        <v>52643</v>
      </c>
      <c r="H23" s="8">
        <f t="shared" si="0"/>
        <v>53169.43</v>
      </c>
      <c r="I23" s="8">
        <f t="shared" si="1"/>
        <v>54485.504999999997</v>
      </c>
      <c r="J23" s="8">
        <f t="shared" si="2"/>
        <v>55275.15</v>
      </c>
      <c r="K23" s="8">
        <f t="shared" si="3"/>
        <v>60539.45</v>
      </c>
      <c r="L23" s="8">
        <f t="shared" si="4"/>
        <v>53701.124300000003</v>
      </c>
      <c r="M23" s="8">
        <f t="shared" si="5"/>
        <v>56392.497674999991</v>
      </c>
      <c r="N23" s="8">
        <f t="shared" si="6"/>
        <v>58038.907500000001</v>
      </c>
      <c r="O23" s="8">
        <f t="shared" si="7"/>
        <v>69620.367499999993</v>
      </c>
      <c r="P23" s="8">
        <f t="shared" si="8"/>
        <v>54238.135543000004</v>
      </c>
      <c r="Q23" s="8">
        <f t="shared" si="9"/>
        <v>58366.235093624986</v>
      </c>
      <c r="R23" s="8">
        <f t="shared" si="10"/>
        <v>60940.852875000004</v>
      </c>
      <c r="S23" s="8">
        <f t="shared" si="11"/>
        <v>80063.422624999992</v>
      </c>
      <c r="T23" s="8">
        <f t="shared" si="12"/>
        <v>54780.516898430003</v>
      </c>
      <c r="U23" s="8">
        <f t="shared" si="13"/>
        <v>60409.053321901854</v>
      </c>
      <c r="V23" s="8">
        <f t="shared" si="14"/>
        <v>63987.895518750011</v>
      </c>
      <c r="W23" s="8">
        <f t="shared" si="15"/>
        <v>92072.936018749984</v>
      </c>
    </row>
    <row r="24" spans="1:23" x14ac:dyDescent="0.2">
      <c r="A24" s="29"/>
      <c r="B24" s="29"/>
      <c r="C24" s="29"/>
      <c r="D24" s="29"/>
      <c r="E24" s="23"/>
      <c r="F24" s="1" t="s">
        <v>20</v>
      </c>
      <c r="G24" s="6">
        <v>58558</v>
      </c>
      <c r="H24" s="8">
        <f t="shared" si="0"/>
        <v>59143.58</v>
      </c>
      <c r="I24" s="8">
        <f t="shared" si="1"/>
        <v>60607.53</v>
      </c>
      <c r="J24" s="8">
        <f t="shared" si="2"/>
        <v>61485.9</v>
      </c>
      <c r="K24" s="8">
        <f t="shared" si="3"/>
        <v>67341.7</v>
      </c>
      <c r="L24" s="8">
        <f t="shared" si="4"/>
        <v>59735.015800000001</v>
      </c>
      <c r="M24" s="8">
        <f t="shared" si="5"/>
        <v>62728.793549999995</v>
      </c>
      <c r="N24" s="8">
        <f t="shared" si="6"/>
        <v>64560.195000000007</v>
      </c>
      <c r="O24" s="8">
        <f t="shared" si="7"/>
        <v>77442.954999999987</v>
      </c>
      <c r="P24" s="8">
        <f t="shared" si="8"/>
        <v>60332.365958000002</v>
      </c>
      <c r="Q24" s="8">
        <f t="shared" si="9"/>
        <v>64924.301324249987</v>
      </c>
      <c r="R24" s="8">
        <f t="shared" si="10"/>
        <v>67788.204750000004</v>
      </c>
      <c r="S24" s="8">
        <f t="shared" si="11"/>
        <v>89059.398249999984</v>
      </c>
      <c r="T24" s="8">
        <f t="shared" si="12"/>
        <v>60935.689617579999</v>
      </c>
      <c r="U24" s="8">
        <f t="shared" si="13"/>
        <v>67196.651870598726</v>
      </c>
      <c r="V24" s="8">
        <f t="shared" si="14"/>
        <v>71177.614987500012</v>
      </c>
      <c r="W24" s="8">
        <f t="shared" si="15"/>
        <v>102418.30798749997</v>
      </c>
    </row>
    <row r="25" spans="1:23" x14ac:dyDescent="0.2">
      <c r="A25" s="27" t="s">
        <v>82</v>
      </c>
      <c r="B25" s="27" t="s">
        <v>83</v>
      </c>
      <c r="C25" s="27" t="s">
        <v>84</v>
      </c>
      <c r="D25" s="27" t="s">
        <v>85</v>
      </c>
      <c r="E25" s="23" t="s">
        <v>21</v>
      </c>
      <c r="F25" s="1" t="s">
        <v>19</v>
      </c>
      <c r="G25" s="6">
        <v>60058</v>
      </c>
      <c r="H25" s="8">
        <f t="shared" si="0"/>
        <v>60658.58</v>
      </c>
      <c r="I25" s="8">
        <f t="shared" si="1"/>
        <v>62160.03</v>
      </c>
      <c r="J25" s="8">
        <f t="shared" si="2"/>
        <v>63060.9</v>
      </c>
      <c r="K25" s="8">
        <f t="shared" si="3"/>
        <v>69066.7</v>
      </c>
      <c r="L25" s="8">
        <f t="shared" si="4"/>
        <v>61265.165800000002</v>
      </c>
      <c r="M25" s="8">
        <f t="shared" si="5"/>
        <v>64335.631049999996</v>
      </c>
      <c r="N25" s="8">
        <f t="shared" si="6"/>
        <v>66213.945000000007</v>
      </c>
      <c r="O25" s="8">
        <f t="shared" si="7"/>
        <v>79426.704999999987</v>
      </c>
      <c r="P25" s="8">
        <f t="shared" si="8"/>
        <v>61877.817458000005</v>
      </c>
      <c r="Q25" s="8">
        <f t="shared" si="9"/>
        <v>66587.378136749991</v>
      </c>
      <c r="R25" s="8">
        <f t="shared" si="10"/>
        <v>69524.642250000004</v>
      </c>
      <c r="S25" s="8">
        <f t="shared" si="11"/>
        <v>91340.710749999984</v>
      </c>
      <c r="T25" s="8">
        <f t="shared" si="12"/>
        <v>62496.595632580007</v>
      </c>
      <c r="U25" s="8">
        <f t="shared" si="13"/>
        <v>68917.936371536241</v>
      </c>
      <c r="V25" s="8">
        <f t="shared" si="14"/>
        <v>73000.874362500006</v>
      </c>
      <c r="W25" s="8">
        <f t="shared" si="15"/>
        <v>105041.81736249998</v>
      </c>
    </row>
    <row r="26" spans="1:23" x14ac:dyDescent="0.2">
      <c r="A26" s="29"/>
      <c r="B26" s="29"/>
      <c r="C26" s="29"/>
      <c r="D26" s="29"/>
      <c r="E26" s="23"/>
      <c r="F26" s="1" t="s">
        <v>20</v>
      </c>
      <c r="G26" s="6">
        <v>68891</v>
      </c>
      <c r="H26" s="8">
        <f t="shared" si="0"/>
        <v>69579.91</v>
      </c>
      <c r="I26" s="8">
        <f t="shared" si="1"/>
        <v>71302.184999999998</v>
      </c>
      <c r="J26" s="8">
        <f t="shared" si="2"/>
        <v>72335.55</v>
      </c>
      <c r="K26" s="8">
        <f t="shared" si="3"/>
        <v>79224.649999999994</v>
      </c>
      <c r="L26" s="8">
        <f t="shared" si="4"/>
        <v>70275.709100000007</v>
      </c>
      <c r="M26" s="8">
        <f t="shared" si="5"/>
        <v>73797.761474999992</v>
      </c>
      <c r="N26" s="8">
        <f t="shared" si="6"/>
        <v>75952.327499999999</v>
      </c>
      <c r="O26" s="8">
        <f t="shared" si="7"/>
        <v>91108.347499999989</v>
      </c>
      <c r="P26" s="8">
        <f t="shared" si="8"/>
        <v>70978.466191000014</v>
      </c>
      <c r="Q26" s="8">
        <f t="shared" si="9"/>
        <v>76380.683126624979</v>
      </c>
      <c r="R26" s="8">
        <f t="shared" si="10"/>
        <v>79749.943874999997</v>
      </c>
      <c r="S26" s="8">
        <f t="shared" si="11"/>
        <v>104774.59962499997</v>
      </c>
      <c r="T26" s="8">
        <f t="shared" si="12"/>
        <v>71688.250852910016</v>
      </c>
      <c r="U26" s="8">
        <f t="shared" si="13"/>
        <v>79054.00703605685</v>
      </c>
      <c r="V26" s="8">
        <f t="shared" si="14"/>
        <v>83737.441068750006</v>
      </c>
      <c r="W26" s="8">
        <f t="shared" si="15"/>
        <v>120490.78956874995</v>
      </c>
    </row>
    <row r="27" spans="1:23" x14ac:dyDescent="0.2">
      <c r="A27" s="27" t="s">
        <v>86</v>
      </c>
      <c r="B27" s="27" t="s">
        <v>87</v>
      </c>
      <c r="C27" s="27" t="s">
        <v>88</v>
      </c>
      <c r="D27" s="27" t="s">
        <v>89</v>
      </c>
      <c r="E27" s="23" t="s">
        <v>22</v>
      </c>
      <c r="F27" s="1" t="s">
        <v>19</v>
      </c>
      <c r="G27" s="6">
        <v>70641</v>
      </c>
      <c r="H27" s="8">
        <f t="shared" si="0"/>
        <v>71347.41</v>
      </c>
      <c r="I27" s="8">
        <f t="shared" si="1"/>
        <v>73113.434999999998</v>
      </c>
      <c r="J27" s="8">
        <f t="shared" si="2"/>
        <v>74173.05</v>
      </c>
      <c r="K27" s="8">
        <f t="shared" si="3"/>
        <v>81237.149999999994</v>
      </c>
      <c r="L27" s="8">
        <f t="shared" si="4"/>
        <v>72060.88410000001</v>
      </c>
      <c r="M27" s="8">
        <f t="shared" si="5"/>
        <v>75672.405224999995</v>
      </c>
      <c r="N27" s="8">
        <f t="shared" si="6"/>
        <v>77881.702499999999</v>
      </c>
      <c r="O27" s="8">
        <f t="shared" si="7"/>
        <v>93422.722499999989</v>
      </c>
      <c r="P27" s="8">
        <f t="shared" si="8"/>
        <v>72781.492941000004</v>
      </c>
      <c r="Q27" s="8">
        <f t="shared" si="9"/>
        <v>78320.93940787499</v>
      </c>
      <c r="R27" s="8">
        <f t="shared" si="10"/>
        <v>81775.787624999997</v>
      </c>
      <c r="S27" s="8">
        <f t="shared" si="11"/>
        <v>107436.13087499997</v>
      </c>
      <c r="T27" s="8">
        <f t="shared" si="12"/>
        <v>73509.307870410004</v>
      </c>
      <c r="U27" s="8">
        <f t="shared" si="13"/>
        <v>81062.172287150606</v>
      </c>
      <c r="V27" s="8">
        <f t="shared" si="14"/>
        <v>85864.577006249994</v>
      </c>
      <c r="W27" s="8">
        <f t="shared" si="15"/>
        <v>123551.55050624996</v>
      </c>
    </row>
    <row r="28" spans="1:23" x14ac:dyDescent="0.2">
      <c r="A28" s="29"/>
      <c r="B28" s="29"/>
      <c r="C28" s="29"/>
      <c r="D28" s="29"/>
      <c r="E28" s="23"/>
      <c r="F28" s="1" t="s">
        <v>20</v>
      </c>
      <c r="G28" s="6">
        <v>80554</v>
      </c>
      <c r="H28" s="8">
        <f t="shared" si="0"/>
        <v>81359.539999999994</v>
      </c>
      <c r="I28" s="8">
        <f t="shared" si="1"/>
        <v>83373.39</v>
      </c>
      <c r="J28" s="8">
        <f t="shared" si="2"/>
        <v>84581.7</v>
      </c>
      <c r="K28" s="8">
        <f t="shared" si="3"/>
        <v>92637.099999999991</v>
      </c>
      <c r="L28" s="8">
        <f t="shared" si="4"/>
        <v>82173.135399999999</v>
      </c>
      <c r="M28" s="8">
        <f t="shared" si="5"/>
        <v>86291.458649999986</v>
      </c>
      <c r="N28" s="8">
        <f t="shared" si="6"/>
        <v>88810.785000000003</v>
      </c>
      <c r="O28" s="8">
        <f t="shared" si="7"/>
        <v>106532.66499999998</v>
      </c>
      <c r="P28" s="8">
        <f t="shared" si="8"/>
        <v>82994.866754000002</v>
      </c>
      <c r="Q28" s="8">
        <f t="shared" si="9"/>
        <v>89311.659702749981</v>
      </c>
      <c r="R28" s="8">
        <f t="shared" si="10"/>
        <v>93251.324250000005</v>
      </c>
      <c r="S28" s="8">
        <f t="shared" si="11"/>
        <v>122512.56474999996</v>
      </c>
      <c r="T28" s="8">
        <f t="shared" si="12"/>
        <v>83824.815421539999</v>
      </c>
      <c r="U28" s="8">
        <f>Q28*(1+$I$3)</f>
        <v>92437.567792346221</v>
      </c>
      <c r="V28" s="8">
        <f t="shared" si="14"/>
        <v>97913.890462500014</v>
      </c>
      <c r="W28" s="8">
        <f t="shared" si="15"/>
        <v>140889.44946249994</v>
      </c>
    </row>
    <row r="29" spans="1:23" x14ac:dyDescent="0.2">
      <c r="A29" s="27" t="s">
        <v>93</v>
      </c>
      <c r="B29" s="27" t="s">
        <v>92</v>
      </c>
      <c r="C29" s="27" t="s">
        <v>91</v>
      </c>
      <c r="D29" s="27" t="s">
        <v>90</v>
      </c>
      <c r="E29" s="23" t="s">
        <v>23</v>
      </c>
      <c r="F29" s="1" t="s">
        <v>19</v>
      </c>
      <c r="G29" s="6">
        <v>82804</v>
      </c>
      <c r="H29" s="8">
        <f t="shared" si="0"/>
        <v>83632.039999999994</v>
      </c>
      <c r="I29" s="8">
        <f t="shared" si="1"/>
        <v>85702.14</v>
      </c>
      <c r="J29" s="8">
        <f t="shared" si="2"/>
        <v>86944.2</v>
      </c>
      <c r="K29" s="8">
        <f t="shared" si="3"/>
        <v>95224.599999999991</v>
      </c>
      <c r="L29" s="8">
        <f t="shared" si="4"/>
        <v>84468.36039999999</v>
      </c>
      <c r="M29" s="8">
        <f t="shared" si="5"/>
        <v>88701.714899999992</v>
      </c>
      <c r="N29" s="8">
        <f t="shared" si="6"/>
        <v>91291.41</v>
      </c>
      <c r="O29" s="8">
        <f t="shared" si="7"/>
        <v>109508.28999999998</v>
      </c>
      <c r="P29" s="8">
        <f t="shared" si="8"/>
        <v>85313.044003999996</v>
      </c>
      <c r="Q29" s="8">
        <f t="shared" si="9"/>
        <v>91806.274921499979</v>
      </c>
      <c r="R29" s="8">
        <f t="shared" si="10"/>
        <v>95855.980500000005</v>
      </c>
      <c r="S29" s="8">
        <f t="shared" si="11"/>
        <v>125934.53349999996</v>
      </c>
      <c r="T29" s="8">
        <f t="shared" si="12"/>
        <v>86166.174444039993</v>
      </c>
      <c r="U29" s="8">
        <f t="shared" si="13"/>
        <v>95019.494543752473</v>
      </c>
      <c r="V29" s="8">
        <f t="shared" si="14"/>
        <v>100648.77952500001</v>
      </c>
      <c r="W29" s="8">
        <f t="shared" si="15"/>
        <v>144824.71352499994</v>
      </c>
    </row>
    <row r="30" spans="1:23" x14ac:dyDescent="0.2">
      <c r="A30" s="29"/>
      <c r="B30" s="29"/>
      <c r="C30" s="29"/>
      <c r="D30" s="29"/>
      <c r="E30" s="23"/>
      <c r="F30" s="1" t="s">
        <v>20</v>
      </c>
      <c r="G30" s="6">
        <v>94644</v>
      </c>
      <c r="H30" s="8">
        <f t="shared" si="0"/>
        <v>95590.44</v>
      </c>
      <c r="I30" s="8">
        <f t="shared" si="1"/>
        <v>97956.54</v>
      </c>
      <c r="J30" s="8">
        <f t="shared" si="2"/>
        <v>99376.2</v>
      </c>
      <c r="K30" s="8">
        <f t="shared" si="3"/>
        <v>108840.59999999999</v>
      </c>
      <c r="L30" s="8">
        <f t="shared" si="4"/>
        <v>96546.344400000002</v>
      </c>
      <c r="M30" s="8">
        <f t="shared" si="5"/>
        <v>101385.01889999998</v>
      </c>
      <c r="N30" s="8">
        <f t="shared" si="6"/>
        <v>104345.01</v>
      </c>
      <c r="O30" s="8">
        <f t="shared" si="7"/>
        <v>125166.68999999997</v>
      </c>
      <c r="P30" s="8">
        <f t="shared" si="8"/>
        <v>97511.807843999995</v>
      </c>
      <c r="Q30" s="8">
        <f t="shared" si="9"/>
        <v>104933.49456149997</v>
      </c>
      <c r="R30" s="8">
        <f t="shared" si="10"/>
        <v>109562.2605</v>
      </c>
      <c r="S30" s="8">
        <f t="shared" si="11"/>
        <v>143941.69349999996</v>
      </c>
      <c r="T30" s="8">
        <f t="shared" si="12"/>
        <v>98486.925922440001</v>
      </c>
      <c r="U30" s="8">
        <f t="shared" si="13"/>
        <v>108606.16687115247</v>
      </c>
      <c r="V30" s="8">
        <f t="shared" si="14"/>
        <v>115040.373525</v>
      </c>
      <c r="W30" s="8">
        <f t="shared" si="15"/>
        <v>165532.94752499994</v>
      </c>
    </row>
    <row r="31" spans="1:23" x14ac:dyDescent="0.2">
      <c r="A31" s="27" t="s">
        <v>76</v>
      </c>
      <c r="B31" s="27" t="s">
        <v>77</v>
      </c>
      <c r="C31" s="27" t="s">
        <v>94</v>
      </c>
      <c r="D31" s="27" t="s">
        <v>95</v>
      </c>
      <c r="E31" s="23">
        <v>9</v>
      </c>
      <c r="F31" s="1" t="s">
        <v>19</v>
      </c>
      <c r="G31" s="6">
        <v>97894</v>
      </c>
      <c r="H31" s="8">
        <f t="shared" si="0"/>
        <v>98872.94</v>
      </c>
      <c r="I31" s="8">
        <f t="shared" si="1"/>
        <v>101320.29</v>
      </c>
      <c r="J31" s="8">
        <f t="shared" si="2"/>
        <v>102788.7</v>
      </c>
      <c r="K31" s="8">
        <f t="shared" si="3"/>
        <v>112578.09999999999</v>
      </c>
      <c r="L31" s="8">
        <f t="shared" si="4"/>
        <v>99861.669399999999</v>
      </c>
      <c r="M31" s="8">
        <f t="shared" si="5"/>
        <v>104866.50014999998</v>
      </c>
      <c r="N31" s="8">
        <f t="shared" si="6"/>
        <v>107928.13499999999</v>
      </c>
      <c r="O31" s="8">
        <f t="shared" si="7"/>
        <v>129464.81499999997</v>
      </c>
      <c r="P31" s="8">
        <f t="shared" si="8"/>
        <v>100860.286094</v>
      </c>
      <c r="Q31" s="8">
        <f t="shared" si="9"/>
        <v>108536.82765524997</v>
      </c>
      <c r="R31" s="8">
        <f t="shared" si="10"/>
        <v>113324.54175</v>
      </c>
      <c r="S31" s="8">
        <f t="shared" si="11"/>
        <v>148884.53724999996</v>
      </c>
      <c r="T31" s="8">
        <f t="shared" si="12"/>
        <v>101868.88895493999</v>
      </c>
      <c r="U31" s="8">
        <f t="shared" si="13"/>
        <v>112335.61662318371</v>
      </c>
      <c r="V31" s="8">
        <f t="shared" si="14"/>
        <v>118990.76883750001</v>
      </c>
      <c r="W31" s="8">
        <f t="shared" si="15"/>
        <v>171217.21783749995</v>
      </c>
    </row>
    <row r="32" spans="1:23" x14ac:dyDescent="0.2">
      <c r="A32" s="29"/>
      <c r="B32" s="29"/>
      <c r="C32" s="29"/>
      <c r="D32" s="29"/>
      <c r="E32" s="23"/>
      <c r="F32" s="1" t="s">
        <v>20</v>
      </c>
      <c r="G32" s="6">
        <v>111817</v>
      </c>
      <c r="H32" s="8">
        <f t="shared" si="0"/>
        <v>112935.17</v>
      </c>
      <c r="I32" s="8">
        <f t="shared" si="1"/>
        <v>115730.59499999999</v>
      </c>
      <c r="J32" s="8">
        <f t="shared" si="2"/>
        <v>117407.85</v>
      </c>
      <c r="K32" s="8">
        <f t="shared" si="3"/>
        <v>128589.54999999999</v>
      </c>
      <c r="L32" s="8">
        <f t="shared" si="4"/>
        <v>114064.5217</v>
      </c>
      <c r="M32" s="8">
        <f t="shared" si="5"/>
        <v>119781.16582499997</v>
      </c>
      <c r="N32" s="8">
        <f t="shared" si="6"/>
        <v>123278.24250000001</v>
      </c>
      <c r="O32" s="8">
        <f>K32*(1+$K$3)</f>
        <v>147877.98249999998</v>
      </c>
      <c r="P32" s="8">
        <f t="shared" si="8"/>
        <v>115205.166917</v>
      </c>
      <c r="Q32" s="8">
        <f t="shared" si="9"/>
        <v>123973.50662887497</v>
      </c>
      <c r="R32" s="8">
        <f t="shared" si="10"/>
        <v>129442.15462500001</v>
      </c>
      <c r="S32" s="8">
        <f>O32*(1+$K$3)</f>
        <v>170059.67987499997</v>
      </c>
      <c r="T32" s="8">
        <f t="shared" si="12"/>
        <v>116357.21858617</v>
      </c>
      <c r="U32" s="8">
        <f t="shared" si="13"/>
        <v>128312.57936088557</v>
      </c>
      <c r="V32" s="8">
        <f t="shared" si="14"/>
        <v>135914.26235625002</v>
      </c>
      <c r="W32" s="8">
        <f>S32*(1+$K$3)</f>
        <v>195568.63185624997</v>
      </c>
    </row>
    <row r="33" spans="1:23" x14ac:dyDescent="0.2">
      <c r="E33" s="9"/>
      <c r="G33" s="1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23" t="s">
        <v>27</v>
      </c>
      <c r="B34" s="23"/>
      <c r="C34" s="23"/>
      <c r="D34" s="23"/>
      <c r="E34" s="1" t="s">
        <v>29</v>
      </c>
      <c r="F34" s="23" t="s">
        <v>3</v>
      </c>
      <c r="G34" s="23"/>
      <c r="H34" s="23"/>
      <c r="I34" s="23"/>
      <c r="J34" s="23" t="s">
        <v>4</v>
      </c>
      <c r="K34" s="23"/>
      <c r="L34" s="23"/>
      <c r="M34" s="23"/>
      <c r="N34" s="23" t="s">
        <v>5</v>
      </c>
      <c r="O34" s="23"/>
      <c r="P34" s="23"/>
      <c r="Q34" s="23"/>
      <c r="R34" s="23" t="s">
        <v>6</v>
      </c>
      <c r="S34" s="23"/>
      <c r="T34" s="23"/>
      <c r="U34" s="23"/>
    </row>
    <row r="35" spans="1:23" x14ac:dyDescent="0.2">
      <c r="A35" s="1"/>
      <c r="B35" s="1"/>
      <c r="C35" s="1"/>
      <c r="D35" s="1"/>
      <c r="E35" s="1"/>
      <c r="F35" s="3">
        <v>0.01</v>
      </c>
      <c r="G35" s="4">
        <v>3.5000000000000003E-2</v>
      </c>
      <c r="H35" s="3">
        <v>0.05</v>
      </c>
      <c r="I35" s="3">
        <v>0.15</v>
      </c>
      <c r="J35" s="3">
        <v>0.01</v>
      </c>
      <c r="K35" s="4">
        <v>3.5000000000000003E-2</v>
      </c>
      <c r="L35" s="3">
        <v>0.05</v>
      </c>
      <c r="M35" s="3">
        <v>0.15</v>
      </c>
      <c r="N35" s="3">
        <v>0.01</v>
      </c>
      <c r="O35" s="4">
        <v>3.5000000000000003E-2</v>
      </c>
      <c r="P35" s="3">
        <v>0.05</v>
      </c>
      <c r="Q35" s="3">
        <v>0.15</v>
      </c>
      <c r="R35" s="3">
        <v>0.01</v>
      </c>
      <c r="S35" s="4">
        <v>3.5000000000000003E-2</v>
      </c>
      <c r="T35" s="3">
        <v>0.05</v>
      </c>
      <c r="U35" s="3">
        <v>0.15</v>
      </c>
    </row>
    <row r="36" spans="1:23" x14ac:dyDescent="0.2">
      <c r="A36" s="23" t="s">
        <v>31</v>
      </c>
      <c r="B36" s="24" t="s">
        <v>30</v>
      </c>
      <c r="C36" s="25"/>
      <c r="D36" s="26"/>
      <c r="E36" s="6">
        <v>29888.399999999998</v>
      </c>
      <c r="F36" s="8">
        <f>E36*(1+$H$3)</f>
        <v>30187.284</v>
      </c>
      <c r="G36" s="8">
        <f>E36*(1+$I$3)</f>
        <v>30934.493999999995</v>
      </c>
      <c r="H36" s="8">
        <f>E36*(1+$J$3)</f>
        <v>31382.82</v>
      </c>
      <c r="I36" s="8">
        <f>E36*(1+$K$3)</f>
        <v>34371.659999999996</v>
      </c>
      <c r="J36" s="8">
        <f>F36*(1+$H$3)</f>
        <v>30489.15684</v>
      </c>
      <c r="K36" s="8">
        <f>G36*(1+$I$3)</f>
        <v>32017.201289999994</v>
      </c>
      <c r="L36" s="8">
        <f>H36*(1+$J$3)</f>
        <v>32951.961000000003</v>
      </c>
      <c r="M36" s="8">
        <f>I36*(1+$K$3)</f>
        <v>39527.408999999992</v>
      </c>
      <c r="N36" s="8">
        <f>J36*(1+$H$3)</f>
        <v>30794.048408399998</v>
      </c>
      <c r="O36" s="8">
        <f>K36*(1+$I$3)</f>
        <v>33137.803335149991</v>
      </c>
      <c r="P36" s="8">
        <f>L36*(1+$J$3)</f>
        <v>34599.559050000003</v>
      </c>
      <c r="Q36" s="8">
        <f>M36*(1+$K$3)</f>
        <v>45456.520349999984</v>
      </c>
      <c r="R36" s="8">
        <f>N36*(1+$H$3)</f>
        <v>31101.988892483998</v>
      </c>
      <c r="S36" s="8">
        <f>O36*(1+$I$3)</f>
        <v>34297.626451880235</v>
      </c>
      <c r="T36" s="8">
        <f>P36*(1+$J$3)</f>
        <v>36329.537002500008</v>
      </c>
      <c r="U36" s="8">
        <f>Q36*(1+$K$3)</f>
        <v>52274.998402499979</v>
      </c>
    </row>
    <row r="37" spans="1:23" x14ac:dyDescent="0.2">
      <c r="A37" s="23"/>
      <c r="B37" s="24" t="s">
        <v>39</v>
      </c>
      <c r="C37" s="25"/>
      <c r="D37" s="26"/>
      <c r="E37" s="6">
        <v>44780</v>
      </c>
      <c r="F37" s="8">
        <f t="shared" ref="F37:F43" si="16">E37*(1+$H$3)</f>
        <v>45227.8</v>
      </c>
      <c r="G37" s="8">
        <f t="shared" ref="G37:G43" si="17">E37*(1+$I$3)</f>
        <v>46347.299999999996</v>
      </c>
      <c r="H37" s="8">
        <f t="shared" ref="H37:H43" si="18">E37*(1+$J$3)</f>
        <v>47019</v>
      </c>
      <c r="I37" s="8">
        <f t="shared" ref="I37:I43" si="19">E37*(1+$K$3)</f>
        <v>51496.999999999993</v>
      </c>
      <c r="J37" s="8">
        <f t="shared" ref="J37:J43" si="20">F37*(1+$H$3)</f>
        <v>45680.078000000001</v>
      </c>
      <c r="K37" s="8">
        <f t="shared" ref="K37:K43" si="21">G37*(1+$I$3)</f>
        <v>47969.455499999989</v>
      </c>
      <c r="L37" s="8">
        <f t="shared" ref="L37:L43" si="22">H37*(1+$J$3)</f>
        <v>49369.950000000004</v>
      </c>
      <c r="M37" s="8">
        <f t="shared" ref="M37:M43" si="23">I37*(1+$K$3)</f>
        <v>59221.549999999988</v>
      </c>
      <c r="N37" s="8">
        <f t="shared" ref="N37:N43" si="24">J37*(1+$H$3)</f>
        <v>46136.878779999999</v>
      </c>
      <c r="O37" s="8">
        <f t="shared" ref="O37:O43" si="25">K37*(1+$I$3)</f>
        <v>49648.386442499985</v>
      </c>
      <c r="P37" s="8">
        <f t="shared" ref="P37:P43" si="26">L37*(1+$J$3)</f>
        <v>51838.447500000009</v>
      </c>
      <c r="Q37" s="8">
        <f t="shared" ref="Q37:Q43" si="27">M37*(1+$K$3)</f>
        <v>68104.782499999987</v>
      </c>
      <c r="R37" s="8">
        <f t="shared" ref="R37:R43" si="28">N37*(1+$H$3)</f>
        <v>46598.247567799997</v>
      </c>
      <c r="S37" s="8">
        <f t="shared" ref="S37:S43" si="29">O37*(1+$I$3)</f>
        <v>51386.079967987484</v>
      </c>
      <c r="T37" s="8">
        <f t="shared" ref="T37:T43" si="30">P37*(1+$J$3)</f>
        <v>54430.369875000011</v>
      </c>
      <c r="U37" s="8">
        <f t="shared" ref="U37:U43" si="31">Q37*(1+$K$3)</f>
        <v>78320.49987499998</v>
      </c>
    </row>
    <row r="38" spans="1:23" x14ac:dyDescent="0.2">
      <c r="A38" s="23" t="s">
        <v>34</v>
      </c>
      <c r="B38" s="24" t="s">
        <v>30</v>
      </c>
      <c r="C38" s="25"/>
      <c r="D38" s="26"/>
      <c r="E38" s="6">
        <v>29888.399999999998</v>
      </c>
      <c r="F38" s="8">
        <f t="shared" si="16"/>
        <v>30187.284</v>
      </c>
      <c r="G38" s="8">
        <f t="shared" si="17"/>
        <v>30934.493999999995</v>
      </c>
      <c r="H38" s="8">
        <f t="shared" si="18"/>
        <v>31382.82</v>
      </c>
      <c r="I38" s="8">
        <f t="shared" si="19"/>
        <v>34371.659999999996</v>
      </c>
      <c r="J38" s="8">
        <f t="shared" si="20"/>
        <v>30489.15684</v>
      </c>
      <c r="K38" s="8">
        <f t="shared" si="21"/>
        <v>32017.201289999994</v>
      </c>
      <c r="L38" s="8">
        <f t="shared" si="22"/>
        <v>32951.961000000003</v>
      </c>
      <c r="M38" s="8">
        <f t="shared" si="23"/>
        <v>39527.408999999992</v>
      </c>
      <c r="N38" s="8">
        <f t="shared" si="24"/>
        <v>30794.048408399998</v>
      </c>
      <c r="O38" s="8">
        <f t="shared" si="25"/>
        <v>33137.803335149991</v>
      </c>
      <c r="P38" s="8">
        <f t="shared" si="26"/>
        <v>34599.559050000003</v>
      </c>
      <c r="Q38" s="8">
        <f t="shared" si="27"/>
        <v>45456.520349999984</v>
      </c>
      <c r="R38" s="8">
        <f>N38*(1+$H$3)</f>
        <v>31101.988892483998</v>
      </c>
      <c r="S38" s="8">
        <f t="shared" si="29"/>
        <v>34297.626451880235</v>
      </c>
      <c r="T38" s="8">
        <f t="shared" si="30"/>
        <v>36329.537002500008</v>
      </c>
      <c r="U38" s="8">
        <f t="shared" si="31"/>
        <v>52274.998402499979</v>
      </c>
    </row>
    <row r="39" spans="1:23" x14ac:dyDescent="0.2">
      <c r="A39" s="23"/>
      <c r="B39" s="24" t="s">
        <v>39</v>
      </c>
      <c r="C39" s="25"/>
      <c r="D39" s="26"/>
      <c r="E39" s="6">
        <v>44780</v>
      </c>
      <c r="F39" s="8">
        <f t="shared" si="16"/>
        <v>45227.8</v>
      </c>
      <c r="G39" s="8">
        <f t="shared" si="17"/>
        <v>46347.299999999996</v>
      </c>
      <c r="H39" s="8">
        <f t="shared" si="18"/>
        <v>47019</v>
      </c>
      <c r="I39" s="8">
        <f t="shared" si="19"/>
        <v>51496.999999999993</v>
      </c>
      <c r="J39" s="8">
        <f t="shared" si="20"/>
        <v>45680.078000000001</v>
      </c>
      <c r="K39" s="8">
        <f t="shared" si="21"/>
        <v>47969.455499999989</v>
      </c>
      <c r="L39" s="8">
        <f t="shared" si="22"/>
        <v>49369.950000000004</v>
      </c>
      <c r="M39" s="8">
        <f t="shared" si="23"/>
        <v>59221.549999999988</v>
      </c>
      <c r="N39" s="8">
        <f t="shared" si="24"/>
        <v>46136.878779999999</v>
      </c>
      <c r="O39" s="8">
        <f t="shared" si="25"/>
        <v>49648.386442499985</v>
      </c>
      <c r="P39" s="8">
        <f t="shared" si="26"/>
        <v>51838.447500000009</v>
      </c>
      <c r="Q39" s="8">
        <f t="shared" si="27"/>
        <v>68104.782499999987</v>
      </c>
      <c r="R39" s="8">
        <f t="shared" si="28"/>
        <v>46598.247567799997</v>
      </c>
      <c r="S39" s="8">
        <f t="shared" si="29"/>
        <v>51386.079967987484</v>
      </c>
      <c r="T39" s="8">
        <f t="shared" si="30"/>
        <v>54430.369875000011</v>
      </c>
      <c r="U39" s="8">
        <f t="shared" si="31"/>
        <v>78320.49987499998</v>
      </c>
    </row>
    <row r="40" spans="1:23" x14ac:dyDescent="0.2">
      <c r="A40" s="23" t="s">
        <v>35</v>
      </c>
      <c r="B40" s="24" t="s">
        <v>30</v>
      </c>
      <c r="C40" s="25"/>
      <c r="D40" s="26"/>
      <c r="E40" s="6">
        <v>26700</v>
      </c>
      <c r="F40" s="8">
        <f t="shared" si="16"/>
        <v>26967</v>
      </c>
      <c r="G40" s="8">
        <f t="shared" si="17"/>
        <v>27634.499999999996</v>
      </c>
      <c r="H40" s="8">
        <f t="shared" si="18"/>
        <v>28035</v>
      </c>
      <c r="I40" s="8">
        <f t="shared" si="19"/>
        <v>30704.999999999996</v>
      </c>
      <c r="J40" s="8">
        <f t="shared" si="20"/>
        <v>27236.670000000002</v>
      </c>
      <c r="K40" s="8">
        <f t="shared" si="21"/>
        <v>28601.707499999993</v>
      </c>
      <c r="L40" s="8">
        <f t="shared" si="22"/>
        <v>29436.75</v>
      </c>
      <c r="M40" s="8">
        <f t="shared" si="23"/>
        <v>35310.749999999993</v>
      </c>
      <c r="N40" s="8">
        <f t="shared" si="24"/>
        <v>27509.036700000001</v>
      </c>
      <c r="O40" s="8">
        <f t="shared" si="25"/>
        <v>29602.76726249999</v>
      </c>
      <c r="P40" s="8">
        <f t="shared" si="26"/>
        <v>30908.587500000001</v>
      </c>
      <c r="Q40" s="8">
        <f t="shared" si="27"/>
        <v>40607.362499999988</v>
      </c>
      <c r="R40" s="8">
        <f t="shared" si="28"/>
        <v>27784.127067000001</v>
      </c>
      <c r="S40" s="8">
        <f t="shared" si="29"/>
        <v>30638.864116687488</v>
      </c>
      <c r="T40" s="8">
        <f t="shared" si="30"/>
        <v>32454.016875000001</v>
      </c>
      <c r="U40" s="8">
        <f t="shared" si="31"/>
        <v>46698.466874999984</v>
      </c>
    </row>
    <row r="41" spans="1:23" x14ac:dyDescent="0.2">
      <c r="A41" s="23"/>
      <c r="B41" s="24" t="s">
        <v>39</v>
      </c>
      <c r="C41" s="25"/>
      <c r="D41" s="26"/>
      <c r="E41" s="6">
        <v>61890</v>
      </c>
      <c r="F41" s="8">
        <f t="shared" si="16"/>
        <v>62508.9</v>
      </c>
      <c r="G41" s="8">
        <f t="shared" si="17"/>
        <v>64056.149999999994</v>
      </c>
      <c r="H41" s="8">
        <f t="shared" si="18"/>
        <v>64984.5</v>
      </c>
      <c r="I41" s="8">
        <f t="shared" si="19"/>
        <v>71173.5</v>
      </c>
      <c r="J41" s="8">
        <f t="shared" si="20"/>
        <v>63133.989000000001</v>
      </c>
      <c r="K41" s="8">
        <f t="shared" si="21"/>
        <v>66298.115249999988</v>
      </c>
      <c r="L41" s="8">
        <f t="shared" si="22"/>
        <v>68233.725000000006</v>
      </c>
      <c r="M41" s="8">
        <f t="shared" si="23"/>
        <v>81849.524999999994</v>
      </c>
      <c r="N41" s="8">
        <f t="shared" si="24"/>
        <v>63765.328890000004</v>
      </c>
      <c r="O41" s="8">
        <f t="shared" si="25"/>
        <v>68618.549283749977</v>
      </c>
      <c r="P41" s="8">
        <f t="shared" si="26"/>
        <v>71645.411250000005</v>
      </c>
      <c r="Q41" s="8">
        <f t="shared" si="27"/>
        <v>94126.953749999986</v>
      </c>
      <c r="R41" s="8">
        <f t="shared" si="28"/>
        <v>64402.982178900005</v>
      </c>
      <c r="S41" s="8">
        <f t="shared" si="29"/>
        <v>71020.19850868122</v>
      </c>
      <c r="T41" s="8">
        <f t="shared" si="30"/>
        <v>75227.681812500014</v>
      </c>
      <c r="U41" s="8">
        <f t="shared" si="31"/>
        <v>108245.99681249997</v>
      </c>
    </row>
    <row r="42" spans="1:23" x14ac:dyDescent="0.2">
      <c r="A42" s="23" t="s">
        <v>36</v>
      </c>
      <c r="B42" s="24" t="s">
        <v>30</v>
      </c>
      <c r="C42" s="25"/>
      <c r="D42" s="26"/>
      <c r="E42" s="6">
        <v>37638</v>
      </c>
      <c r="F42" s="8">
        <f t="shared" si="16"/>
        <v>38014.379999999997</v>
      </c>
      <c r="G42" s="8">
        <f t="shared" si="17"/>
        <v>38955.329999999994</v>
      </c>
      <c r="H42" s="8">
        <f t="shared" si="18"/>
        <v>39519.9</v>
      </c>
      <c r="I42" s="8">
        <f t="shared" si="19"/>
        <v>43283.7</v>
      </c>
      <c r="J42" s="8">
        <f t="shared" si="20"/>
        <v>38394.523799999995</v>
      </c>
      <c r="K42" s="8">
        <f t="shared" si="21"/>
        <v>40318.766549999993</v>
      </c>
      <c r="L42" s="8">
        <f t="shared" si="22"/>
        <v>41495.895000000004</v>
      </c>
      <c r="M42" s="8">
        <f t="shared" si="23"/>
        <v>49776.25499999999</v>
      </c>
      <c r="N42" s="8">
        <f t="shared" si="24"/>
        <v>38778.469037999996</v>
      </c>
      <c r="O42" s="8">
        <f>K42*(1+$I$3)</f>
        <v>41729.923379249987</v>
      </c>
      <c r="P42" s="8">
        <f t="shared" si="26"/>
        <v>43570.689750000005</v>
      </c>
      <c r="Q42" s="8">
        <f t="shared" si="27"/>
        <v>57242.693249999982</v>
      </c>
      <c r="R42" s="8">
        <f t="shared" si="28"/>
        <v>39166.253728379997</v>
      </c>
      <c r="S42" s="8">
        <f>O42*(1+$I$3)</f>
        <v>43190.470697523735</v>
      </c>
      <c r="T42" s="8">
        <f t="shared" si="30"/>
        <v>45749.224237500006</v>
      </c>
      <c r="U42" s="8">
        <f t="shared" si="31"/>
        <v>65829.097237499969</v>
      </c>
    </row>
    <row r="43" spans="1:23" x14ac:dyDescent="0.2">
      <c r="A43" s="23"/>
      <c r="B43" s="24" t="s">
        <v>39</v>
      </c>
      <c r="C43" s="25"/>
      <c r="D43" s="26"/>
      <c r="E43" s="6">
        <v>51393</v>
      </c>
      <c r="F43" s="8">
        <f t="shared" si="16"/>
        <v>51906.93</v>
      </c>
      <c r="G43" s="8">
        <f t="shared" si="17"/>
        <v>53191.754999999997</v>
      </c>
      <c r="H43" s="8">
        <f t="shared" si="18"/>
        <v>53962.65</v>
      </c>
      <c r="I43" s="8">
        <f t="shared" si="19"/>
        <v>59101.95</v>
      </c>
      <c r="J43" s="8">
        <f t="shared" si="20"/>
        <v>52425.999300000003</v>
      </c>
      <c r="K43" s="8">
        <f t="shared" si="21"/>
        <v>55053.466424999991</v>
      </c>
      <c r="L43" s="8">
        <f t="shared" si="22"/>
        <v>56660.782500000001</v>
      </c>
      <c r="M43" s="8">
        <f t="shared" si="23"/>
        <v>67967.242499999993</v>
      </c>
      <c r="N43" s="8">
        <f t="shared" si="24"/>
        <v>52950.259293000003</v>
      </c>
      <c r="O43" s="8">
        <f t="shared" si="25"/>
        <v>56980.337749874983</v>
      </c>
      <c r="P43" s="8">
        <f t="shared" si="26"/>
        <v>59493.821625000004</v>
      </c>
      <c r="Q43" s="8">
        <f t="shared" si="27"/>
        <v>78162.328874999992</v>
      </c>
      <c r="R43" s="8">
        <f t="shared" si="28"/>
        <v>53479.761885930006</v>
      </c>
      <c r="S43" s="8">
        <f t="shared" si="29"/>
        <v>58974.649571120601</v>
      </c>
      <c r="T43" s="8">
        <f t="shared" si="30"/>
        <v>62468.512706250011</v>
      </c>
      <c r="U43" s="8">
        <f t="shared" si="31"/>
        <v>89886.678206249984</v>
      </c>
    </row>
    <row r="44" spans="1:23" x14ac:dyDescent="0.2">
      <c r="A44" s="23" t="s">
        <v>100</v>
      </c>
      <c r="B44" s="24" t="s">
        <v>30</v>
      </c>
      <c r="C44" s="25"/>
      <c r="D44" s="26"/>
      <c r="E44" s="6">
        <v>37638</v>
      </c>
      <c r="F44" s="8">
        <f t="shared" ref="F44:F45" si="32">E44*(1+$H$3)</f>
        <v>38014.379999999997</v>
      </c>
      <c r="G44" s="8">
        <f t="shared" ref="G44:G45" si="33">E44*(1+$I$3)</f>
        <v>38955.329999999994</v>
      </c>
      <c r="H44" s="8">
        <f t="shared" ref="H44:H45" si="34">E44*(1+$J$3)</f>
        <v>39519.9</v>
      </c>
      <c r="I44" s="8">
        <f t="shared" ref="I44:I45" si="35">E44*(1+$K$3)</f>
        <v>43283.7</v>
      </c>
      <c r="J44" s="8">
        <f t="shared" ref="J44:J45" si="36">F44*(1+$H$3)</f>
        <v>38394.523799999995</v>
      </c>
      <c r="K44" s="8">
        <f t="shared" ref="K44:K45" si="37">G44*(1+$I$3)</f>
        <v>40318.766549999993</v>
      </c>
      <c r="L44" s="8">
        <f t="shared" ref="L44:L45" si="38">H44*(1+$J$3)</f>
        <v>41495.895000000004</v>
      </c>
      <c r="M44" s="8">
        <f t="shared" ref="M44:M45" si="39">I44*(1+$K$3)</f>
        <v>49776.25499999999</v>
      </c>
      <c r="N44" s="8">
        <f t="shared" ref="N44:N45" si="40">J44*(1+$H$3)</f>
        <v>38778.469037999996</v>
      </c>
      <c r="O44" s="8">
        <f t="shared" ref="O44:O45" si="41">K44*(1+$I$3)</f>
        <v>41729.923379249987</v>
      </c>
      <c r="P44" s="8">
        <f t="shared" ref="P44:P45" si="42">L44*(1+$J$3)</f>
        <v>43570.689750000005</v>
      </c>
      <c r="Q44" s="8">
        <f t="shared" ref="Q44:Q45" si="43">M44*(1+$K$3)</f>
        <v>57242.693249999982</v>
      </c>
      <c r="R44" s="8">
        <f t="shared" ref="R44:R45" si="44">N44*(1+$H$3)</f>
        <v>39166.253728379997</v>
      </c>
      <c r="S44" s="8">
        <f t="shared" ref="S44:S45" si="45">O44*(1+$I$3)</f>
        <v>43190.470697523735</v>
      </c>
      <c r="T44" s="8">
        <f t="shared" ref="T44:T45" si="46">P44*(1+$J$3)</f>
        <v>45749.224237500006</v>
      </c>
      <c r="U44" s="8">
        <f t="shared" ref="U44:U45" si="47">Q44*(1+$K$3)</f>
        <v>65829.097237499969</v>
      </c>
    </row>
    <row r="45" spans="1:23" x14ac:dyDescent="0.2">
      <c r="A45" s="23"/>
      <c r="B45" s="24" t="s">
        <v>39</v>
      </c>
      <c r="C45" s="25"/>
      <c r="D45" s="26"/>
      <c r="E45" s="6">
        <v>68891</v>
      </c>
      <c r="F45" s="8">
        <f t="shared" si="32"/>
        <v>69579.91</v>
      </c>
      <c r="G45" s="8">
        <f t="shared" si="33"/>
        <v>71302.184999999998</v>
      </c>
      <c r="H45" s="8">
        <f t="shared" si="34"/>
        <v>72335.55</v>
      </c>
      <c r="I45" s="8">
        <f t="shared" si="35"/>
        <v>79224.649999999994</v>
      </c>
      <c r="J45" s="8">
        <f t="shared" si="36"/>
        <v>70275.709100000007</v>
      </c>
      <c r="K45" s="8">
        <f t="shared" si="37"/>
        <v>73797.761474999992</v>
      </c>
      <c r="L45" s="8">
        <f t="shared" si="38"/>
        <v>75952.327499999999</v>
      </c>
      <c r="M45" s="8">
        <f t="shared" si="39"/>
        <v>91108.347499999989</v>
      </c>
      <c r="N45" s="8">
        <f t="shared" si="40"/>
        <v>70978.466191000014</v>
      </c>
      <c r="O45" s="8">
        <f t="shared" si="41"/>
        <v>76380.683126624979</v>
      </c>
      <c r="P45" s="8">
        <f t="shared" si="42"/>
        <v>79749.943874999997</v>
      </c>
      <c r="Q45" s="8">
        <f t="shared" si="43"/>
        <v>104774.59962499997</v>
      </c>
      <c r="R45" s="8">
        <f t="shared" si="44"/>
        <v>71688.250852910016</v>
      </c>
      <c r="S45" s="8">
        <f t="shared" si="45"/>
        <v>79054.00703605685</v>
      </c>
      <c r="T45" s="8">
        <f t="shared" si="46"/>
        <v>83737.441068750006</v>
      </c>
      <c r="U45" s="8">
        <f t="shared" si="47"/>
        <v>120490.78956874995</v>
      </c>
    </row>
    <row r="46" spans="1:23" x14ac:dyDescent="0.2">
      <c r="A46" s="23" t="s">
        <v>102</v>
      </c>
      <c r="B46" s="24" t="s">
        <v>30</v>
      </c>
      <c r="C46" s="25"/>
      <c r="D46" s="26"/>
      <c r="E46" s="6">
        <v>29888.399999999998</v>
      </c>
      <c r="F46" s="8">
        <f>E46*(1+$H$3)</f>
        <v>30187.284</v>
      </c>
      <c r="G46" s="8">
        <f>E46*(1+$I$3)</f>
        <v>30934.493999999995</v>
      </c>
      <c r="H46" s="8">
        <f>E46*(1+$J$3)</f>
        <v>31382.82</v>
      </c>
      <c r="I46" s="8">
        <f>E46*(1+$K$3)</f>
        <v>34371.659999999996</v>
      </c>
      <c r="J46" s="8">
        <f>F46*(1+$H$3)</f>
        <v>30489.15684</v>
      </c>
      <c r="K46" s="8">
        <f>G46*(1+$I$3)</f>
        <v>32017.201289999994</v>
      </c>
      <c r="L46" s="8">
        <f>H46*(1+$J$3)</f>
        <v>32951.961000000003</v>
      </c>
      <c r="M46" s="8">
        <f>I46*(1+$K$3)</f>
        <v>39527.408999999992</v>
      </c>
      <c r="N46" s="8">
        <f>J46*(1+$H$3)</f>
        <v>30794.048408399998</v>
      </c>
      <c r="O46" s="8">
        <f>K46*(1+$I$3)</f>
        <v>33137.803335149991</v>
      </c>
      <c r="P46" s="8">
        <f>L46*(1+$J$3)</f>
        <v>34599.559050000003</v>
      </c>
      <c r="Q46" s="8">
        <f>M46*(1+$K$3)</f>
        <v>45456.520349999984</v>
      </c>
      <c r="R46" s="8">
        <f>N46*(1+$H$3)</f>
        <v>31101.988892483998</v>
      </c>
      <c r="S46" s="8">
        <f>O46*(1+$I$3)</f>
        <v>34297.626451880235</v>
      </c>
      <c r="T46" s="8">
        <f>P46*(1+$J$3)</f>
        <v>36329.537002500008</v>
      </c>
      <c r="U46" s="8">
        <f>Q46*(1+$K$3)</f>
        <v>52274.998402499979</v>
      </c>
    </row>
    <row r="47" spans="1:23" x14ac:dyDescent="0.2">
      <c r="A47" s="23"/>
      <c r="B47" s="24" t="s">
        <v>39</v>
      </c>
      <c r="C47" s="25"/>
      <c r="D47" s="26"/>
      <c r="E47" s="6">
        <v>51393</v>
      </c>
      <c r="F47" s="8">
        <f t="shared" ref="F47" si="48">E47*(1+$H$3)</f>
        <v>51906.93</v>
      </c>
      <c r="G47" s="8">
        <f t="shared" ref="G47" si="49">E47*(1+$I$3)</f>
        <v>53191.754999999997</v>
      </c>
      <c r="H47" s="8">
        <f t="shared" ref="H47" si="50">E47*(1+$J$3)</f>
        <v>53962.65</v>
      </c>
      <c r="I47" s="8">
        <f t="shared" ref="I47" si="51">E47*(1+$K$3)</f>
        <v>59101.95</v>
      </c>
      <c r="J47" s="8">
        <f t="shared" ref="J47" si="52">F47*(1+$H$3)</f>
        <v>52425.999300000003</v>
      </c>
      <c r="K47" s="8">
        <f t="shared" ref="K47" si="53">G47*(1+$I$3)</f>
        <v>55053.466424999991</v>
      </c>
      <c r="L47" s="8">
        <f t="shared" ref="L47" si="54">H47*(1+$J$3)</f>
        <v>56660.782500000001</v>
      </c>
      <c r="M47" s="8">
        <f t="shared" ref="M47" si="55">I47*(1+$K$3)</f>
        <v>67967.242499999993</v>
      </c>
      <c r="N47" s="8">
        <f t="shared" ref="N47" si="56">J47*(1+$H$3)</f>
        <v>52950.259293000003</v>
      </c>
      <c r="O47" s="8">
        <f t="shared" ref="O47" si="57">K47*(1+$I$3)</f>
        <v>56980.337749874983</v>
      </c>
      <c r="P47" s="8">
        <f t="shared" ref="P47" si="58">L47*(1+$J$3)</f>
        <v>59493.821625000004</v>
      </c>
      <c r="Q47" s="8">
        <f t="shared" ref="Q47" si="59">M47*(1+$K$3)</f>
        <v>78162.328874999992</v>
      </c>
      <c r="R47" s="8">
        <f t="shared" ref="R47" si="60">N47*(1+$H$3)</f>
        <v>53479.761885930006</v>
      </c>
      <c r="S47" s="8">
        <f t="shared" ref="S47" si="61">O47*(1+$I$3)</f>
        <v>58974.649571120601</v>
      </c>
      <c r="T47" s="8">
        <f t="shared" ref="T47" si="62">P47*(1+$J$3)</f>
        <v>62468.512706250011</v>
      </c>
      <c r="U47" s="8">
        <f t="shared" ref="U47" si="63">Q47*(1+$K$3)</f>
        <v>89886.678206249984</v>
      </c>
    </row>
    <row r="48" spans="1:23" x14ac:dyDescent="0.2">
      <c r="A48" s="23" t="s">
        <v>98</v>
      </c>
      <c r="B48" s="24" t="s">
        <v>30</v>
      </c>
      <c r="C48" s="25"/>
      <c r="D48" s="26"/>
      <c r="E48" s="6">
        <v>22478</v>
      </c>
      <c r="F48" s="8">
        <f>E48*(1+$H$3)</f>
        <v>22702.78</v>
      </c>
      <c r="G48" s="8">
        <f>E48*(1+$I$3)</f>
        <v>23264.73</v>
      </c>
      <c r="H48" s="8">
        <f>E48*(1+$J$3)</f>
        <v>23601.9</v>
      </c>
      <c r="I48" s="8">
        <f>E48*(1+$K$3)</f>
        <v>25849.699999999997</v>
      </c>
      <c r="J48" s="8">
        <f>F48*(1+$H$3)</f>
        <v>22929.807799999999</v>
      </c>
      <c r="K48" s="8">
        <f>G48*(1+$I$3)</f>
        <v>24078.995549999996</v>
      </c>
      <c r="L48" s="8">
        <f>H48*(1+$J$3)</f>
        <v>24781.995000000003</v>
      </c>
      <c r="M48" s="8">
        <f>I48*(1+$K$3)</f>
        <v>29727.154999999995</v>
      </c>
      <c r="N48" s="8">
        <f>J48*(1+$H$3)</f>
        <v>23159.105877999998</v>
      </c>
      <c r="O48" s="8">
        <f>K48*(1+$I$3)</f>
        <v>24921.760394249995</v>
      </c>
      <c r="P48" s="8">
        <f>L48*(1+$J$3)</f>
        <v>26021.094750000004</v>
      </c>
      <c r="Q48" s="8">
        <f>M48*(1+$K$3)</f>
        <v>34186.228249999993</v>
      </c>
      <c r="R48" s="8">
        <f>N48*(1+$H$3)</f>
        <v>23390.696936779997</v>
      </c>
      <c r="S48" s="8">
        <f>O48*(1+$I$3)</f>
        <v>25794.022008048742</v>
      </c>
      <c r="T48" s="8">
        <f>P48*(1+$J$3)</f>
        <v>27322.149487500006</v>
      </c>
      <c r="U48" s="8">
        <f>Q48*(1+$K$3)</f>
        <v>39314.162487499991</v>
      </c>
    </row>
    <row r="49" spans="1:21" x14ac:dyDescent="0.2">
      <c r="A49" s="23"/>
      <c r="B49" s="24" t="s">
        <v>39</v>
      </c>
      <c r="C49" s="25"/>
      <c r="D49" s="26"/>
      <c r="E49" s="6">
        <v>25615</v>
      </c>
      <c r="F49" s="8">
        <f t="shared" ref="F49" si="64">E49*(1+$H$3)</f>
        <v>25871.15</v>
      </c>
      <c r="G49" s="8">
        <f t="shared" ref="G49" si="65">E49*(1+$I$3)</f>
        <v>26511.524999999998</v>
      </c>
      <c r="H49" s="8">
        <f t="shared" ref="H49" si="66">E49*(1+$J$3)</f>
        <v>26895.75</v>
      </c>
      <c r="I49" s="8">
        <f t="shared" ref="I49" si="67">E49*(1+$K$3)</f>
        <v>29457.249999999996</v>
      </c>
      <c r="J49" s="8">
        <f t="shared" ref="J49" si="68">F49*(1+$H$3)</f>
        <v>26129.861500000003</v>
      </c>
      <c r="K49" s="8">
        <f t="shared" ref="K49" si="69">G49*(1+$I$3)</f>
        <v>27439.428374999996</v>
      </c>
      <c r="L49" s="8">
        <f t="shared" ref="L49" si="70">H49*(1+$J$3)</f>
        <v>28240.537500000002</v>
      </c>
      <c r="M49" s="8">
        <f t="shared" ref="M49" si="71">I49*(1+$K$3)</f>
        <v>33875.837499999994</v>
      </c>
      <c r="N49" s="8">
        <f t="shared" ref="N49" si="72">J49*(1+$H$3)</f>
        <v>26391.160115000002</v>
      </c>
      <c r="O49" s="8">
        <f t="shared" ref="O49" si="73">K49*(1+$I$3)</f>
        <v>28399.808368124992</v>
      </c>
      <c r="P49" s="8">
        <f t="shared" ref="P49" si="74">L49*(1+$J$3)</f>
        <v>29652.564375000002</v>
      </c>
      <c r="Q49" s="8">
        <f t="shared" ref="Q49" si="75">M49*(1+$K$3)</f>
        <v>38957.213124999987</v>
      </c>
      <c r="R49" s="8">
        <f t="shared" ref="R49" si="76">N49*(1+$H$3)</f>
        <v>26655.071716150003</v>
      </c>
      <c r="S49" s="8">
        <f t="shared" ref="S49" si="77">O49*(1+$I$3)</f>
        <v>29393.801661009365</v>
      </c>
      <c r="T49" s="8">
        <f t="shared" ref="T49" si="78">P49*(1+$J$3)</f>
        <v>31135.192593750002</v>
      </c>
      <c r="U49" s="8">
        <f t="shared" ref="U49" si="79">Q49*(1+$K$3)</f>
        <v>44800.795093749985</v>
      </c>
    </row>
    <row r="50" spans="1:21" x14ac:dyDescent="0.2">
      <c r="A50" s="18"/>
      <c r="B50" s="19"/>
      <c r="C50" s="19"/>
      <c r="D50" s="19"/>
      <c r="E50" s="20"/>
      <c r="F50" s="21"/>
      <c r="G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2">
      <c r="A51" s="18"/>
      <c r="B51" s="19"/>
      <c r="C51" s="19"/>
      <c r="D51" s="19"/>
      <c r="E51" s="20"/>
      <c r="F51" s="21"/>
      <c r="G51" s="21"/>
      <c r="J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x14ac:dyDescent="0.2">
      <c r="J52" s="21"/>
      <c r="K52" s="21"/>
    </row>
    <row r="53" spans="1:21" ht="17" customHeight="1" x14ac:dyDescent="0.2">
      <c r="A53" s="1" t="s">
        <v>44</v>
      </c>
      <c r="B53" s="1" t="s">
        <v>45</v>
      </c>
      <c r="J53" s="21"/>
    </row>
    <row r="54" spans="1:21" ht="26" customHeight="1" x14ac:dyDescent="0.2">
      <c r="J54" s="21"/>
      <c r="K54" s="21"/>
    </row>
    <row r="55" spans="1:21" x14ac:dyDescent="0.2">
      <c r="E55" s="21"/>
    </row>
    <row r="62" spans="1:21" x14ac:dyDescent="0.2">
      <c r="H62" s="10"/>
    </row>
    <row r="63" spans="1:21" x14ac:dyDescent="0.2">
      <c r="H63" s="10"/>
    </row>
    <row r="65" spans="12:12" x14ac:dyDescent="0.2">
      <c r="L65" s="10"/>
    </row>
    <row r="66" spans="12:12" x14ac:dyDescent="0.2">
      <c r="L66" s="10"/>
    </row>
    <row r="68" spans="12:12" x14ac:dyDescent="0.2">
      <c r="L68" s="10"/>
    </row>
    <row r="69" spans="12:12" x14ac:dyDescent="0.2">
      <c r="L69" s="10"/>
    </row>
  </sheetData>
  <mergeCells count="86">
    <mergeCell ref="A23:A24"/>
    <mergeCell ref="B23:B24"/>
    <mergeCell ref="C23:C24"/>
    <mergeCell ref="D23:D24"/>
    <mergeCell ref="A31:A32"/>
    <mergeCell ref="B31:B32"/>
    <mergeCell ref="C31:C32"/>
    <mergeCell ref="D31:D32"/>
    <mergeCell ref="A27:A28"/>
    <mergeCell ref="B27:B28"/>
    <mergeCell ref="C27:C28"/>
    <mergeCell ref="D27:D28"/>
    <mergeCell ref="A29:A30"/>
    <mergeCell ref="B29:B30"/>
    <mergeCell ref="C29:C30"/>
    <mergeCell ref="D29:D30"/>
    <mergeCell ref="A15:A18"/>
    <mergeCell ref="B15:B18"/>
    <mergeCell ref="C15:C18"/>
    <mergeCell ref="D15:D18"/>
    <mergeCell ref="A19:A22"/>
    <mergeCell ref="B19:B22"/>
    <mergeCell ref="C19:C22"/>
    <mergeCell ref="D19:D22"/>
    <mergeCell ref="C9:C10"/>
    <mergeCell ref="D9:D10"/>
    <mergeCell ref="A11:A14"/>
    <mergeCell ref="B11:B14"/>
    <mergeCell ref="C11:C14"/>
    <mergeCell ref="D11:D14"/>
    <mergeCell ref="A42:A43"/>
    <mergeCell ref="B42:D42"/>
    <mergeCell ref="B43:D43"/>
    <mergeCell ref="A44:A45"/>
    <mergeCell ref="B44:D44"/>
    <mergeCell ref="B45:D45"/>
    <mergeCell ref="A38:A39"/>
    <mergeCell ref="B38:D38"/>
    <mergeCell ref="B40:D40"/>
    <mergeCell ref="B39:D39"/>
    <mergeCell ref="A40:A41"/>
    <mergeCell ref="B41:D41"/>
    <mergeCell ref="F34:I34"/>
    <mergeCell ref="J34:M34"/>
    <mergeCell ref="N34:Q34"/>
    <mergeCell ref="R34:U34"/>
    <mergeCell ref="A36:A37"/>
    <mergeCell ref="B36:D36"/>
    <mergeCell ref="B37:D37"/>
    <mergeCell ref="E25:E26"/>
    <mergeCell ref="E27:E28"/>
    <mergeCell ref="E29:E30"/>
    <mergeCell ref="E31:E32"/>
    <mergeCell ref="A34:D34"/>
    <mergeCell ref="A25:A26"/>
    <mergeCell ref="B25:B26"/>
    <mergeCell ref="C25:C26"/>
    <mergeCell ref="D25:D26"/>
    <mergeCell ref="E23:E24"/>
    <mergeCell ref="A2:D2"/>
    <mergeCell ref="H2:K2"/>
    <mergeCell ref="L2:O2"/>
    <mergeCell ref="P2:S2"/>
    <mergeCell ref="E7:E8"/>
    <mergeCell ref="E9:E10"/>
    <mergeCell ref="E11:E14"/>
    <mergeCell ref="E15:E18"/>
    <mergeCell ref="E19:E22"/>
    <mergeCell ref="A7:A8"/>
    <mergeCell ref="B7:B8"/>
    <mergeCell ref="C7:C8"/>
    <mergeCell ref="D7:D8"/>
    <mergeCell ref="A9:A10"/>
    <mergeCell ref="B9:B10"/>
    <mergeCell ref="T2:W2"/>
    <mergeCell ref="E5:E6"/>
    <mergeCell ref="A5:A6"/>
    <mergeCell ref="B5:B6"/>
    <mergeCell ref="C5:C6"/>
    <mergeCell ref="D5:D6"/>
    <mergeCell ref="A46:A47"/>
    <mergeCell ref="B46:D46"/>
    <mergeCell ref="A48:A49"/>
    <mergeCell ref="B47:D47"/>
    <mergeCell ref="B48:D48"/>
    <mergeCell ref="B49:D49"/>
  </mergeCells>
  <hyperlinks>
    <hyperlink ref="A1" r:id="rId1" xr:uid="{00000000-0004-0000-0100-000000000000}"/>
    <hyperlink ref="G1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tabSelected="1" topLeftCell="A29" workbookViewId="0">
      <selection activeCell="J55" sqref="J55"/>
    </sheetView>
  </sheetViews>
  <sheetFormatPr baseColWidth="10" defaultColWidth="11" defaultRowHeight="16" x14ac:dyDescent="0.2"/>
  <cols>
    <col min="1" max="1" width="17.1640625" customWidth="1"/>
    <col min="3" max="3" width="21.1640625" customWidth="1"/>
    <col min="4" max="4" width="22.83203125" customWidth="1"/>
    <col min="7" max="7" width="19.5" customWidth="1"/>
    <col min="8" max="8" width="11.83203125" bestFit="1" customWidth="1"/>
    <col min="9" max="9" width="12.83203125" bestFit="1" customWidth="1"/>
    <col min="10" max="23" width="11.83203125" bestFit="1" customWidth="1"/>
  </cols>
  <sheetData>
    <row r="1" spans="1:23" ht="21" customHeight="1" x14ac:dyDescent="0.2">
      <c r="A1" s="7" t="s">
        <v>26</v>
      </c>
      <c r="G1" s="7" t="s">
        <v>50</v>
      </c>
    </row>
    <row r="2" spans="1:23" x14ac:dyDescent="0.2">
      <c r="A2" s="23" t="s">
        <v>24</v>
      </c>
      <c r="B2" s="23"/>
      <c r="C2" s="23"/>
      <c r="D2" s="23"/>
      <c r="E2" s="1" t="s">
        <v>0</v>
      </c>
      <c r="F2" s="1" t="s">
        <v>1</v>
      </c>
      <c r="G2" s="1" t="s">
        <v>2</v>
      </c>
      <c r="H2" s="23" t="s">
        <v>3</v>
      </c>
      <c r="I2" s="23"/>
      <c r="J2" s="23"/>
      <c r="K2" s="23"/>
      <c r="L2" s="23" t="s">
        <v>4</v>
      </c>
      <c r="M2" s="23"/>
      <c r="N2" s="23"/>
      <c r="O2" s="23"/>
      <c r="P2" s="23" t="s">
        <v>5</v>
      </c>
      <c r="Q2" s="23"/>
      <c r="R2" s="23"/>
      <c r="S2" s="23"/>
      <c r="T2" s="23" t="s">
        <v>6</v>
      </c>
      <c r="U2" s="23"/>
      <c r="V2" s="23"/>
      <c r="W2" s="23"/>
    </row>
    <row r="3" spans="1:23" x14ac:dyDescent="0.2">
      <c r="A3" s="1"/>
      <c r="B3" s="1"/>
      <c r="C3" s="1"/>
      <c r="D3" s="1"/>
      <c r="E3" s="1"/>
      <c r="F3" s="1"/>
      <c r="G3" s="1"/>
      <c r="H3" s="3">
        <v>0.01</v>
      </c>
      <c r="I3" s="4">
        <v>3.5000000000000003E-2</v>
      </c>
      <c r="J3" s="3">
        <v>0.05</v>
      </c>
      <c r="K3" s="3">
        <v>0.15</v>
      </c>
      <c r="L3" s="3">
        <v>0.01</v>
      </c>
      <c r="M3" s="4">
        <v>3.5000000000000003E-2</v>
      </c>
      <c r="N3" s="3">
        <v>0.05</v>
      </c>
      <c r="O3" s="3">
        <v>0.15</v>
      </c>
      <c r="P3" s="3">
        <v>0.01</v>
      </c>
      <c r="Q3" s="4">
        <v>3.5000000000000003E-2</v>
      </c>
      <c r="R3" s="3">
        <v>0.05</v>
      </c>
      <c r="S3" s="3">
        <v>0.15</v>
      </c>
      <c r="T3" s="3">
        <v>0.01</v>
      </c>
      <c r="U3" s="4">
        <v>3.5000000000000003E-2</v>
      </c>
      <c r="V3" s="3">
        <v>0.05</v>
      </c>
      <c r="W3" s="3">
        <v>0.15</v>
      </c>
    </row>
    <row r="4" spans="1:23" ht="17" x14ac:dyDescent="0.2">
      <c r="A4" s="17" t="s">
        <v>96</v>
      </c>
      <c r="B4" s="17" t="s">
        <v>25</v>
      </c>
      <c r="C4" s="17" t="s">
        <v>53</v>
      </c>
      <c r="D4" s="17" t="s">
        <v>54</v>
      </c>
      <c r="E4" s="5">
        <v>1</v>
      </c>
      <c r="F4" s="1" t="s">
        <v>7</v>
      </c>
      <c r="G4" s="6">
        <f>MAX('Agenda for Change'!G4*115%,('Agenda for Change'!G4+3784))</f>
        <v>21789</v>
      </c>
      <c r="H4" s="8">
        <f>G4*(1+$H$3)</f>
        <v>22006.89</v>
      </c>
      <c r="I4" s="8">
        <f>G4*(1+$I$3)</f>
        <v>22551.614999999998</v>
      </c>
      <c r="J4" s="8">
        <f>G4*(1+$J$3)</f>
        <v>22878.45</v>
      </c>
      <c r="K4" s="8">
        <f>G4*(1+$K$3)</f>
        <v>25057.35</v>
      </c>
      <c r="L4" s="8">
        <f>H4*(1+$H$3)</f>
        <v>22226.958899999998</v>
      </c>
      <c r="M4" s="8">
        <f>I4*(1+$I$3)</f>
        <v>23340.921524999994</v>
      </c>
      <c r="N4" s="8">
        <f>J4*(1+$J$3)</f>
        <v>24022.372500000001</v>
      </c>
      <c r="O4" s="8">
        <f>K4*(1+$K$3)</f>
        <v>28815.952499999996</v>
      </c>
      <c r="P4" s="8">
        <f>L4*(1+$H$3)</f>
        <v>22449.228488999997</v>
      </c>
      <c r="Q4" s="8">
        <f>M4*(1+$I$3)</f>
        <v>24157.853778374993</v>
      </c>
      <c r="R4" s="8">
        <f>N4*(1+$J$3)</f>
        <v>25223.491125000004</v>
      </c>
      <c r="S4" s="8">
        <f>O4*(1+$K$3)</f>
        <v>33138.34537499999</v>
      </c>
      <c r="T4" s="8">
        <f>P4*(1+$H$3)</f>
        <v>22673.720773889996</v>
      </c>
      <c r="U4" s="8">
        <f>Q4*(1+$I$3)</f>
        <v>25003.378660618117</v>
      </c>
      <c r="V4" s="8">
        <f>R4*(1+$J$3)</f>
        <v>26484.665681250004</v>
      </c>
      <c r="W4" s="8">
        <f>S4*(1+$K$3)</f>
        <v>38109.097181249985</v>
      </c>
    </row>
    <row r="5" spans="1:23" x14ac:dyDescent="0.2">
      <c r="A5" s="27" t="s">
        <v>52</v>
      </c>
      <c r="B5" s="27" t="s">
        <v>51</v>
      </c>
      <c r="C5" s="27" t="s">
        <v>55</v>
      </c>
      <c r="D5" s="27" t="s">
        <v>56</v>
      </c>
      <c r="E5" s="23">
        <v>2</v>
      </c>
      <c r="F5" s="1" t="s">
        <v>8</v>
      </c>
      <c r="G5" s="6">
        <f>MAX('Agenda for Change'!G5*115%,('Agenda for Change'!G5+3784))</f>
        <v>21789</v>
      </c>
      <c r="H5" s="8">
        <f t="shared" ref="H5:H32" si="0">G5*(1+$H$3)</f>
        <v>22006.89</v>
      </c>
      <c r="I5" s="8">
        <f t="shared" ref="I5:I32" si="1">G5*(1+$I$3)</f>
        <v>22551.614999999998</v>
      </c>
      <c r="J5" s="8">
        <f t="shared" ref="J5:J32" si="2">G5*(1+$J$3)</f>
        <v>22878.45</v>
      </c>
      <c r="K5" s="8">
        <f t="shared" ref="K5:K32" si="3">G5*(1+$K$3)</f>
        <v>25057.35</v>
      </c>
      <c r="L5" s="8">
        <f t="shared" ref="L5:L32" si="4">H5*(1+$H$3)</f>
        <v>22226.958899999998</v>
      </c>
      <c r="M5" s="8">
        <f t="shared" ref="M5:M32" si="5">I5*(1+$I$3)</f>
        <v>23340.921524999994</v>
      </c>
      <c r="N5" s="8">
        <f t="shared" ref="N5:N32" si="6">J5*(1+$J$3)</f>
        <v>24022.372500000001</v>
      </c>
      <c r="O5" s="8">
        <f t="shared" ref="O5:O31" si="7">K5*(1+$K$3)</f>
        <v>28815.952499999996</v>
      </c>
      <c r="P5" s="8">
        <f t="shared" ref="P5:P32" si="8">L5*(1+$H$3)</f>
        <v>22449.228488999997</v>
      </c>
      <c r="Q5" s="8">
        <f t="shared" ref="Q5:Q32" si="9">M5*(1+$I$3)</f>
        <v>24157.853778374993</v>
      </c>
      <c r="R5" s="8">
        <f t="shared" ref="R5:R32" si="10">N5*(1+$J$3)</f>
        <v>25223.491125000004</v>
      </c>
      <c r="S5" s="8">
        <f t="shared" ref="S5:S31" si="11">O5*(1+$K$3)</f>
        <v>33138.34537499999</v>
      </c>
      <c r="T5" s="8">
        <f t="shared" ref="T5:T32" si="12">P5*(1+$H$3)</f>
        <v>22673.720773889996</v>
      </c>
      <c r="U5" s="8">
        <f t="shared" ref="U5:U32" si="13">Q5*(1+$I$3)</f>
        <v>25003.378660618117</v>
      </c>
      <c r="V5" s="8">
        <f t="shared" ref="V5:V32" si="14">R5*(1+$J$3)</f>
        <v>26484.665681250004</v>
      </c>
      <c r="W5" s="8">
        <f t="shared" ref="W5:W31" si="15">S5*(1+$K$3)</f>
        <v>38109.097181249985</v>
      </c>
    </row>
    <row r="6" spans="1:23" x14ac:dyDescent="0.2">
      <c r="A6" s="29"/>
      <c r="B6" s="29"/>
      <c r="C6" s="29"/>
      <c r="D6" s="29"/>
      <c r="E6" s="23"/>
      <c r="F6" s="1" t="s">
        <v>9</v>
      </c>
      <c r="G6" s="6">
        <f>MAX('Agenda for Change'!G6*115%,('Agenda for Change'!G6+3784))</f>
        <v>23121</v>
      </c>
      <c r="H6" s="8">
        <f t="shared" si="0"/>
        <v>23352.21</v>
      </c>
      <c r="I6" s="8">
        <f t="shared" si="1"/>
        <v>23930.234999999997</v>
      </c>
      <c r="J6" s="8">
        <f t="shared" si="2"/>
        <v>24277.05</v>
      </c>
      <c r="K6" s="8">
        <f t="shared" si="3"/>
        <v>26589.149999999998</v>
      </c>
      <c r="L6" s="8">
        <f t="shared" si="4"/>
        <v>23585.732100000001</v>
      </c>
      <c r="M6" s="8">
        <f t="shared" si="5"/>
        <v>24767.793224999994</v>
      </c>
      <c r="N6" s="8">
        <f t="shared" si="6"/>
        <v>25490.9025</v>
      </c>
      <c r="O6" s="8">
        <f t="shared" si="7"/>
        <v>30577.522499999995</v>
      </c>
      <c r="P6" s="8">
        <f t="shared" si="8"/>
        <v>23821.589421000001</v>
      </c>
      <c r="Q6" s="8">
        <f t="shared" si="9"/>
        <v>25634.665987874992</v>
      </c>
      <c r="R6" s="8">
        <f t="shared" si="10"/>
        <v>26765.447625000001</v>
      </c>
      <c r="S6" s="8">
        <f t="shared" si="11"/>
        <v>35164.150874999992</v>
      </c>
      <c r="T6" s="8">
        <f t="shared" si="12"/>
        <v>24059.80531521</v>
      </c>
      <c r="U6" s="8">
        <f>Q6*(1+$I$3)</f>
        <v>26531.879297450614</v>
      </c>
      <c r="V6" s="8">
        <f t="shared" si="14"/>
        <v>28103.720006250001</v>
      </c>
      <c r="W6" s="8">
        <f t="shared" si="15"/>
        <v>40438.773506249985</v>
      </c>
    </row>
    <row r="7" spans="1:23" x14ac:dyDescent="0.2">
      <c r="A7" s="27" t="s">
        <v>57</v>
      </c>
      <c r="B7" s="27" t="s">
        <v>58</v>
      </c>
      <c r="C7" s="27" t="s">
        <v>60</v>
      </c>
      <c r="D7" s="27" t="s">
        <v>61</v>
      </c>
      <c r="E7" s="23">
        <v>3</v>
      </c>
      <c r="F7" s="1" t="s">
        <v>8</v>
      </c>
      <c r="G7" s="6">
        <f>MAX('Agenda for Change'!G7*115%,('Agenda for Change'!G7+3784))</f>
        <v>23521</v>
      </c>
      <c r="H7" s="8">
        <f t="shared" si="0"/>
        <v>23756.21</v>
      </c>
      <c r="I7" s="8">
        <f t="shared" si="1"/>
        <v>24344.234999999997</v>
      </c>
      <c r="J7" s="8">
        <f t="shared" si="2"/>
        <v>24697.05</v>
      </c>
      <c r="K7" s="8">
        <f t="shared" si="3"/>
        <v>27049.149999999998</v>
      </c>
      <c r="L7" s="8">
        <f t="shared" si="4"/>
        <v>23993.772099999998</v>
      </c>
      <c r="M7" s="8">
        <f t="shared" si="5"/>
        <v>25196.283224999996</v>
      </c>
      <c r="N7" s="8">
        <f t="shared" si="6"/>
        <v>25931.9025</v>
      </c>
      <c r="O7" s="8">
        <f t="shared" si="7"/>
        <v>31106.522499999995</v>
      </c>
      <c r="P7" s="8">
        <f t="shared" si="8"/>
        <v>24233.709820999997</v>
      </c>
      <c r="Q7" s="8">
        <f t="shared" si="9"/>
        <v>26078.153137874993</v>
      </c>
      <c r="R7" s="8">
        <f t="shared" si="10"/>
        <v>27228.497625</v>
      </c>
      <c r="S7" s="8">
        <f t="shared" si="11"/>
        <v>35772.500874999991</v>
      </c>
      <c r="T7" s="8">
        <f t="shared" si="12"/>
        <v>24476.046919209995</v>
      </c>
      <c r="U7" s="8">
        <f t="shared" si="13"/>
        <v>26990.888497700616</v>
      </c>
      <c r="V7" s="8">
        <f t="shared" si="14"/>
        <v>28589.922506250001</v>
      </c>
      <c r="W7" s="8">
        <f t="shared" si="15"/>
        <v>41138.376006249986</v>
      </c>
    </row>
    <row r="8" spans="1:23" x14ac:dyDescent="0.2">
      <c r="A8" s="29"/>
      <c r="B8" s="29"/>
      <c r="C8" s="29"/>
      <c r="D8" s="29"/>
      <c r="E8" s="23"/>
      <c r="F8" s="1" t="s">
        <v>9</v>
      </c>
      <c r="G8" s="6">
        <f>MAX('Agenda for Change'!G8*115%,('Agenda for Change'!G8+3784))</f>
        <v>24926</v>
      </c>
      <c r="H8" s="8">
        <f t="shared" si="0"/>
        <v>25175.260000000002</v>
      </c>
      <c r="I8" s="8">
        <f t="shared" si="1"/>
        <v>25798.409999999996</v>
      </c>
      <c r="J8" s="8">
        <f t="shared" si="2"/>
        <v>26172.300000000003</v>
      </c>
      <c r="K8" s="8">
        <f t="shared" si="3"/>
        <v>28664.899999999998</v>
      </c>
      <c r="L8" s="8">
        <f t="shared" si="4"/>
        <v>25427.012600000002</v>
      </c>
      <c r="M8" s="8">
        <f t="shared" si="5"/>
        <v>26701.354349999994</v>
      </c>
      <c r="N8" s="8">
        <f t="shared" si="6"/>
        <v>27480.915000000005</v>
      </c>
      <c r="O8" s="8">
        <f t="shared" si="7"/>
        <v>32964.634999999995</v>
      </c>
      <c r="P8" s="8">
        <f t="shared" si="8"/>
        <v>25681.282726000001</v>
      </c>
      <c r="Q8" s="8">
        <f t="shared" si="9"/>
        <v>27635.901752249993</v>
      </c>
      <c r="R8" s="8">
        <f t="shared" si="10"/>
        <v>28854.960750000006</v>
      </c>
      <c r="S8" s="8">
        <f t="shared" si="11"/>
        <v>37909.330249999992</v>
      </c>
      <c r="T8" s="8">
        <f t="shared" si="12"/>
        <v>25938.095553260002</v>
      </c>
      <c r="U8" s="8">
        <f t="shared" si="13"/>
        <v>28603.15831357874</v>
      </c>
      <c r="V8" s="8">
        <f t="shared" si="14"/>
        <v>30297.708787500007</v>
      </c>
      <c r="W8" s="8">
        <f t="shared" si="15"/>
        <v>43595.729787499986</v>
      </c>
    </row>
    <row r="9" spans="1:23" x14ac:dyDescent="0.2">
      <c r="A9" s="27" t="s">
        <v>63</v>
      </c>
      <c r="B9" s="27" t="s">
        <v>62</v>
      </c>
      <c r="C9" s="27" t="s">
        <v>59</v>
      </c>
      <c r="D9" s="27" t="s">
        <v>64</v>
      </c>
      <c r="E9" s="23">
        <v>4</v>
      </c>
      <c r="F9" s="1" t="s">
        <v>10</v>
      </c>
      <c r="G9" s="6">
        <f>MAX('Agenda for Change'!G9*115%,('Agenda for Change'!G9+3784))</f>
        <v>25676</v>
      </c>
      <c r="H9" s="8">
        <f t="shared" si="0"/>
        <v>25932.760000000002</v>
      </c>
      <c r="I9" s="8">
        <f t="shared" si="1"/>
        <v>26574.659999999996</v>
      </c>
      <c r="J9" s="8">
        <f t="shared" si="2"/>
        <v>26959.800000000003</v>
      </c>
      <c r="K9" s="8">
        <f t="shared" si="3"/>
        <v>29527.399999999998</v>
      </c>
      <c r="L9" s="8">
        <f t="shared" si="4"/>
        <v>26192.087600000003</v>
      </c>
      <c r="M9" s="8">
        <f t="shared" si="5"/>
        <v>27504.773099999995</v>
      </c>
      <c r="N9" s="8">
        <f t="shared" si="6"/>
        <v>28307.790000000005</v>
      </c>
      <c r="O9" s="8">
        <f t="shared" si="7"/>
        <v>33956.509999999995</v>
      </c>
      <c r="P9" s="8">
        <f t="shared" si="8"/>
        <v>26454.008476000003</v>
      </c>
      <c r="Q9" s="8">
        <f t="shared" si="9"/>
        <v>28467.440158499994</v>
      </c>
      <c r="R9" s="8">
        <f t="shared" si="10"/>
        <v>29723.179500000006</v>
      </c>
      <c r="S9" s="8">
        <f t="shared" si="11"/>
        <v>39049.986499999992</v>
      </c>
      <c r="T9" s="8">
        <f t="shared" si="12"/>
        <v>26718.548560760002</v>
      </c>
      <c r="U9" s="8">
        <f t="shared" si="13"/>
        <v>29463.800564047491</v>
      </c>
      <c r="V9" s="8">
        <f t="shared" si="14"/>
        <v>31209.338475000008</v>
      </c>
      <c r="W9" s="8">
        <f t="shared" si="15"/>
        <v>44907.48447499999</v>
      </c>
    </row>
    <row r="10" spans="1:23" x14ac:dyDescent="0.2">
      <c r="A10" s="29"/>
      <c r="B10" s="29"/>
      <c r="C10" s="29"/>
      <c r="D10" s="29"/>
      <c r="E10" s="23"/>
      <c r="F10" s="1" t="s">
        <v>11</v>
      </c>
      <c r="G10" s="6">
        <f>MAX('Agenda for Change'!G10*115%,('Agenda for Change'!G10+3784))</f>
        <v>27941</v>
      </c>
      <c r="H10" s="8">
        <f t="shared" si="0"/>
        <v>28220.41</v>
      </c>
      <c r="I10" s="8">
        <f t="shared" si="1"/>
        <v>28918.934999999998</v>
      </c>
      <c r="J10" s="8">
        <f t="shared" si="2"/>
        <v>29338.050000000003</v>
      </c>
      <c r="K10" s="8">
        <f t="shared" si="3"/>
        <v>32132.149999999998</v>
      </c>
      <c r="L10" s="8">
        <f t="shared" si="4"/>
        <v>28502.614099999999</v>
      </c>
      <c r="M10" s="8">
        <f t="shared" si="5"/>
        <v>29931.097724999996</v>
      </c>
      <c r="N10" s="8">
        <f t="shared" si="6"/>
        <v>30804.952500000003</v>
      </c>
      <c r="O10" s="8">
        <f t="shared" si="7"/>
        <v>36951.972499999996</v>
      </c>
      <c r="P10" s="8">
        <f t="shared" si="8"/>
        <v>28787.640240999997</v>
      </c>
      <c r="Q10" s="8">
        <f t="shared" si="9"/>
        <v>30978.686145374995</v>
      </c>
      <c r="R10" s="8">
        <f t="shared" si="10"/>
        <v>32345.200125000003</v>
      </c>
      <c r="S10" s="8">
        <f t="shared" si="11"/>
        <v>42494.768374999992</v>
      </c>
      <c r="T10" s="8">
        <f t="shared" si="12"/>
        <v>29075.516643409999</v>
      </c>
      <c r="U10" s="8">
        <f t="shared" si="13"/>
        <v>32062.940160463117</v>
      </c>
      <c r="V10" s="8">
        <f>R10*(1+$J$3)</f>
        <v>33962.460131250002</v>
      </c>
      <c r="W10" s="8">
        <f t="shared" si="15"/>
        <v>48868.98363124999</v>
      </c>
    </row>
    <row r="11" spans="1:23" x14ac:dyDescent="0.2">
      <c r="A11" s="27" t="s">
        <v>37</v>
      </c>
      <c r="B11" s="27" t="s">
        <v>65</v>
      </c>
      <c r="C11" s="27" t="s">
        <v>66</v>
      </c>
      <c r="D11" s="27" t="s">
        <v>67</v>
      </c>
      <c r="E11" s="23">
        <v>5</v>
      </c>
      <c r="F11" s="1" t="s">
        <v>8</v>
      </c>
      <c r="G11" s="6">
        <f>MAX('Agenda for Change'!G11*115%,('Agenda for Change'!G11+3784))</f>
        <v>28691</v>
      </c>
      <c r="H11" s="8">
        <f t="shared" si="0"/>
        <v>28977.91</v>
      </c>
      <c r="I11" s="8">
        <f t="shared" si="1"/>
        <v>29695.184999999998</v>
      </c>
      <c r="J11" s="8">
        <f t="shared" si="2"/>
        <v>30125.550000000003</v>
      </c>
      <c r="K11" s="8">
        <f t="shared" si="3"/>
        <v>32994.649999999994</v>
      </c>
      <c r="L11" s="8">
        <f t="shared" si="4"/>
        <v>29267.6891</v>
      </c>
      <c r="M11" s="8">
        <f t="shared" si="5"/>
        <v>30734.516474999997</v>
      </c>
      <c r="N11" s="8">
        <f t="shared" si="6"/>
        <v>31631.827500000003</v>
      </c>
      <c r="O11" s="8">
        <f t="shared" si="7"/>
        <v>37943.847499999989</v>
      </c>
      <c r="P11" s="8">
        <f t="shared" si="8"/>
        <v>29560.365990999999</v>
      </c>
      <c r="Q11" s="8">
        <f t="shared" si="9"/>
        <v>31810.224551624993</v>
      </c>
      <c r="R11" s="8">
        <f t="shared" si="10"/>
        <v>33213.418875000003</v>
      </c>
      <c r="S11" s="8">
        <f t="shared" si="11"/>
        <v>43635.424624999985</v>
      </c>
      <c r="T11" s="8">
        <f t="shared" si="12"/>
        <v>29855.969650909999</v>
      </c>
      <c r="U11" s="8">
        <f t="shared" si="13"/>
        <v>32923.582410931864</v>
      </c>
      <c r="V11" s="8">
        <f t="shared" si="14"/>
        <v>34874.089818750006</v>
      </c>
      <c r="W11" s="8">
        <f t="shared" si="15"/>
        <v>50180.73831874998</v>
      </c>
    </row>
    <row r="12" spans="1:23" x14ac:dyDescent="0.2">
      <c r="A12" s="28"/>
      <c r="B12" s="28"/>
      <c r="C12" s="28"/>
      <c r="D12" s="28"/>
      <c r="E12" s="23"/>
      <c r="F12" s="1" t="s">
        <v>12</v>
      </c>
      <c r="G12" s="6">
        <f>MAX('Agenda for Change'!G12*115%,('Agenda for Change'!G12+3784))</f>
        <v>31015.499999999996</v>
      </c>
      <c r="H12" s="8">
        <f t="shared" si="0"/>
        <v>31325.654999999995</v>
      </c>
      <c r="I12" s="8">
        <f t="shared" si="1"/>
        <v>32101.042499999992</v>
      </c>
      <c r="J12" s="8">
        <f t="shared" si="2"/>
        <v>32566.274999999998</v>
      </c>
      <c r="K12" s="8">
        <f t="shared" si="3"/>
        <v>35667.82499999999</v>
      </c>
      <c r="L12" s="8">
        <f t="shared" si="4"/>
        <v>31638.911549999997</v>
      </c>
      <c r="M12" s="8">
        <f t="shared" si="5"/>
        <v>33224.57898749999</v>
      </c>
      <c r="N12" s="8">
        <f t="shared" si="6"/>
        <v>34194.588750000003</v>
      </c>
      <c r="O12" s="8">
        <f t="shared" si="7"/>
        <v>41017.998749999984</v>
      </c>
      <c r="P12" s="8">
        <f t="shared" si="8"/>
        <v>31955.300665499999</v>
      </c>
      <c r="Q12" s="8">
        <f t="shared" si="9"/>
        <v>34387.43925206249</v>
      </c>
      <c r="R12" s="8">
        <f t="shared" si="10"/>
        <v>35904.318187500001</v>
      </c>
      <c r="S12" s="8">
        <f t="shared" si="11"/>
        <v>47170.69856249998</v>
      </c>
      <c r="T12" s="8">
        <f t="shared" si="12"/>
        <v>32274.853672155001</v>
      </c>
      <c r="U12" s="8">
        <f t="shared" si="13"/>
        <v>35590.999625884673</v>
      </c>
      <c r="V12" s="8">
        <f t="shared" si="14"/>
        <v>37699.534096875002</v>
      </c>
      <c r="W12" s="8">
        <f>S12*(1+$K$3)</f>
        <v>54246.303346874971</v>
      </c>
    </row>
    <row r="13" spans="1:23" x14ac:dyDescent="0.2">
      <c r="A13" s="28"/>
      <c r="B13" s="28"/>
      <c r="C13" s="28"/>
      <c r="D13" s="28"/>
      <c r="E13" s="23"/>
      <c r="F13" s="1" t="s">
        <v>13</v>
      </c>
      <c r="G13" s="6">
        <f>MAX('Agenda for Change'!G13*115%,('Agenda for Change'!G13+3784))</f>
        <v>31528.399999999998</v>
      </c>
      <c r="H13" s="8">
        <f t="shared" si="0"/>
        <v>31843.683999999997</v>
      </c>
      <c r="I13" s="8">
        <f t="shared" si="1"/>
        <v>32631.893999999997</v>
      </c>
      <c r="J13" s="8">
        <f t="shared" si="2"/>
        <v>33104.82</v>
      </c>
      <c r="K13" s="8">
        <f t="shared" si="3"/>
        <v>36257.659999999996</v>
      </c>
      <c r="L13" s="8">
        <f t="shared" si="4"/>
        <v>32162.120839999996</v>
      </c>
      <c r="M13" s="8">
        <f t="shared" si="5"/>
        <v>33774.010289999991</v>
      </c>
      <c r="N13" s="8">
        <f t="shared" si="6"/>
        <v>34760.061000000002</v>
      </c>
      <c r="O13" s="8">
        <f t="shared" si="7"/>
        <v>41696.308999999994</v>
      </c>
      <c r="P13" s="8">
        <f t="shared" si="8"/>
        <v>32483.742048399996</v>
      </c>
      <c r="Q13" s="8">
        <f t="shared" si="9"/>
        <v>34956.100650149987</v>
      </c>
      <c r="R13" s="8">
        <f t="shared" si="10"/>
        <v>36498.064050000001</v>
      </c>
      <c r="S13" s="8">
        <f t="shared" si="11"/>
        <v>47950.755349999992</v>
      </c>
      <c r="T13" s="8">
        <f t="shared" si="12"/>
        <v>32808.579468883996</v>
      </c>
      <c r="U13" s="8">
        <f t="shared" si="13"/>
        <v>36179.564172905237</v>
      </c>
      <c r="V13" s="8">
        <f t="shared" si="14"/>
        <v>38322.967252500006</v>
      </c>
      <c r="W13" s="8">
        <f t="shared" si="15"/>
        <v>55143.368652499987</v>
      </c>
    </row>
    <row r="14" spans="1:23" x14ac:dyDescent="0.2">
      <c r="A14" s="29"/>
      <c r="B14" s="29"/>
      <c r="C14" s="29"/>
      <c r="D14" s="29"/>
      <c r="E14" s="23"/>
      <c r="F14" s="1" t="s">
        <v>14</v>
      </c>
      <c r="G14" s="6">
        <f>MAX('Agenda for Change'!G14*115%,('Agenda for Change'!G14+3784))</f>
        <v>35207.25</v>
      </c>
      <c r="H14" s="8">
        <f t="shared" si="0"/>
        <v>35559.322500000002</v>
      </c>
      <c r="I14" s="8">
        <f t="shared" si="1"/>
        <v>36439.503749999996</v>
      </c>
      <c r="J14" s="8">
        <f t="shared" si="2"/>
        <v>36967.612500000003</v>
      </c>
      <c r="K14" s="8">
        <f t="shared" si="3"/>
        <v>40488.337499999994</v>
      </c>
      <c r="L14" s="8">
        <f t="shared" si="4"/>
        <v>35914.915724999999</v>
      </c>
      <c r="M14" s="8">
        <f t="shared" si="5"/>
        <v>37714.886381249991</v>
      </c>
      <c r="N14" s="8">
        <f t="shared" si="6"/>
        <v>38815.993125000008</v>
      </c>
      <c r="O14" s="8">
        <f t="shared" si="7"/>
        <v>46561.588124999987</v>
      </c>
      <c r="P14" s="8">
        <f t="shared" si="8"/>
        <v>36274.064882250001</v>
      </c>
      <c r="Q14" s="8">
        <f t="shared" si="9"/>
        <v>39034.907404593738</v>
      </c>
      <c r="R14" s="8">
        <f t="shared" si="10"/>
        <v>40756.792781250013</v>
      </c>
      <c r="S14" s="8">
        <f t="shared" si="11"/>
        <v>53545.826343749985</v>
      </c>
      <c r="T14" s="8">
        <f t="shared" si="12"/>
        <v>36636.805531072503</v>
      </c>
      <c r="U14" s="8">
        <f t="shared" si="13"/>
        <v>40401.129163754515</v>
      </c>
      <c r="V14" s="8">
        <f t="shared" si="14"/>
        <v>42794.632420312519</v>
      </c>
      <c r="W14" s="8">
        <f t="shared" si="15"/>
        <v>61577.700295312476</v>
      </c>
    </row>
    <row r="15" spans="1:23" x14ac:dyDescent="0.2">
      <c r="A15" s="27" t="s">
        <v>68</v>
      </c>
      <c r="B15" s="27" t="s">
        <v>71</v>
      </c>
      <c r="C15" s="27" t="s">
        <v>69</v>
      </c>
      <c r="D15" s="27" t="s">
        <v>70</v>
      </c>
      <c r="E15" s="23">
        <v>6</v>
      </c>
      <c r="F15" s="1" t="s">
        <v>8</v>
      </c>
      <c r="G15" s="6">
        <f>MAX('Agenda for Change'!G15*115%,('Agenda for Change'!G15+3784))</f>
        <v>36069.75</v>
      </c>
      <c r="H15" s="8">
        <f t="shared" si="0"/>
        <v>36430.447500000002</v>
      </c>
      <c r="I15" s="8">
        <f t="shared" si="1"/>
        <v>37332.191249999996</v>
      </c>
      <c r="J15" s="8">
        <f t="shared" si="2"/>
        <v>37873.237500000003</v>
      </c>
      <c r="K15" s="8">
        <f t="shared" si="3"/>
        <v>41480.212499999994</v>
      </c>
      <c r="L15" s="8">
        <f t="shared" si="4"/>
        <v>36794.751974999999</v>
      </c>
      <c r="M15" s="8">
        <f t="shared" si="5"/>
        <v>38638.817943749993</v>
      </c>
      <c r="N15" s="8">
        <f t="shared" si="6"/>
        <v>39766.899375000008</v>
      </c>
      <c r="O15" s="8">
        <f t="shared" si="7"/>
        <v>47702.244374999987</v>
      </c>
      <c r="P15" s="8">
        <f t="shared" si="8"/>
        <v>37162.699494749999</v>
      </c>
      <c r="Q15" s="8">
        <f t="shared" si="9"/>
        <v>39991.176571781238</v>
      </c>
      <c r="R15" s="8">
        <f t="shared" si="10"/>
        <v>41755.244343750011</v>
      </c>
      <c r="S15" s="8">
        <f t="shared" si="11"/>
        <v>54857.581031249982</v>
      </c>
      <c r="T15" s="8">
        <f t="shared" si="12"/>
        <v>37534.326489697502</v>
      </c>
      <c r="U15" s="8">
        <f t="shared" si="13"/>
        <v>41390.867751793579</v>
      </c>
      <c r="V15" s="8">
        <f t="shared" si="14"/>
        <v>43843.006560937516</v>
      </c>
      <c r="W15" s="8">
        <f t="shared" si="15"/>
        <v>63086.218185937476</v>
      </c>
    </row>
    <row r="16" spans="1:23" x14ac:dyDescent="0.2">
      <c r="A16" s="28"/>
      <c r="B16" s="28"/>
      <c r="C16" s="28"/>
      <c r="D16" s="28"/>
      <c r="E16" s="23"/>
      <c r="F16" s="1" t="s">
        <v>15</v>
      </c>
      <c r="G16" s="6">
        <f>MIN('Agenda for Change'!G16*115%,('Agenda for Change'!G16+4822))</f>
        <v>37998</v>
      </c>
      <c r="H16" s="8">
        <f t="shared" si="0"/>
        <v>38377.980000000003</v>
      </c>
      <c r="I16" s="8">
        <f t="shared" si="1"/>
        <v>39327.93</v>
      </c>
      <c r="J16" s="8">
        <f t="shared" si="2"/>
        <v>39897.9</v>
      </c>
      <c r="K16" s="8">
        <f t="shared" si="3"/>
        <v>43697.7</v>
      </c>
      <c r="L16" s="8">
        <f t="shared" si="4"/>
        <v>38761.759800000007</v>
      </c>
      <c r="M16" s="8">
        <f t="shared" si="5"/>
        <v>40704.407549999996</v>
      </c>
      <c r="N16" s="8">
        <f t="shared" si="6"/>
        <v>41892.795000000006</v>
      </c>
      <c r="O16" s="8">
        <f t="shared" si="7"/>
        <v>50252.354999999996</v>
      </c>
      <c r="P16" s="8">
        <f t="shared" si="8"/>
        <v>39149.377398000004</v>
      </c>
      <c r="Q16" s="8">
        <f t="shared" si="9"/>
        <v>42129.061814249995</v>
      </c>
      <c r="R16" s="8">
        <f t="shared" si="10"/>
        <v>43987.434750000008</v>
      </c>
      <c r="S16" s="8">
        <f t="shared" si="11"/>
        <v>57790.208249999989</v>
      </c>
      <c r="T16" s="8">
        <f t="shared" si="12"/>
        <v>39540.871171980005</v>
      </c>
      <c r="U16" s="8">
        <f t="shared" si="13"/>
        <v>43603.578977748744</v>
      </c>
      <c r="V16" s="8">
        <f t="shared" si="14"/>
        <v>46186.806487500013</v>
      </c>
      <c r="W16" s="8">
        <f t="shared" si="15"/>
        <v>66458.739487499988</v>
      </c>
    </row>
    <row r="17" spans="1:23" x14ac:dyDescent="0.2">
      <c r="A17" s="28"/>
      <c r="B17" s="28"/>
      <c r="C17" s="28"/>
      <c r="D17" s="28"/>
      <c r="E17" s="23"/>
      <c r="F17" s="1" t="s">
        <v>16</v>
      </c>
      <c r="G17" s="6">
        <f>MIN('Agenda for Change'!G17*115%,('Agenda for Change'!G17+4822))</f>
        <v>38601</v>
      </c>
      <c r="H17" s="8">
        <f t="shared" si="0"/>
        <v>38987.01</v>
      </c>
      <c r="I17" s="8">
        <f t="shared" si="1"/>
        <v>39952.034999999996</v>
      </c>
      <c r="J17" s="8">
        <f t="shared" si="2"/>
        <v>40531.050000000003</v>
      </c>
      <c r="K17" s="8">
        <f t="shared" si="3"/>
        <v>44391.149999999994</v>
      </c>
      <c r="L17" s="8">
        <f t="shared" si="4"/>
        <v>39376.880100000002</v>
      </c>
      <c r="M17" s="8">
        <f t="shared" si="5"/>
        <v>41350.356224999996</v>
      </c>
      <c r="N17" s="8">
        <f t="shared" si="6"/>
        <v>42557.602500000008</v>
      </c>
      <c r="O17" s="8">
        <f t="shared" si="7"/>
        <v>51049.822499999987</v>
      </c>
      <c r="P17" s="8">
        <f t="shared" si="8"/>
        <v>39770.648901</v>
      </c>
      <c r="Q17" s="8">
        <f t="shared" si="9"/>
        <v>42797.618692874996</v>
      </c>
      <c r="R17" s="8">
        <f t="shared" si="10"/>
        <v>44685.482625000011</v>
      </c>
      <c r="S17" s="8">
        <f t="shared" si="11"/>
        <v>58707.295874999982</v>
      </c>
      <c r="T17" s="8">
        <f t="shared" si="12"/>
        <v>40168.355390010001</v>
      </c>
      <c r="U17" s="8">
        <f t="shared" si="13"/>
        <v>44295.535347125617</v>
      </c>
      <c r="V17" s="8">
        <f>R17*(1+$J$3)</f>
        <v>46919.756756250012</v>
      </c>
      <c r="W17" s="8">
        <f t="shared" si="15"/>
        <v>67513.390256249972</v>
      </c>
    </row>
    <row r="18" spans="1:23" x14ac:dyDescent="0.2">
      <c r="A18" s="29"/>
      <c r="B18" s="29"/>
      <c r="C18" s="29"/>
      <c r="D18" s="29"/>
      <c r="E18" s="23"/>
      <c r="F18" s="1" t="s">
        <v>17</v>
      </c>
      <c r="G18" s="6">
        <f>MIN('Agenda for Change'!G18*115%,('Agenda for Change'!G18+4822))</f>
        <v>42712</v>
      </c>
      <c r="H18" s="8">
        <f t="shared" si="0"/>
        <v>43139.12</v>
      </c>
      <c r="I18" s="8">
        <f t="shared" si="1"/>
        <v>44206.92</v>
      </c>
      <c r="J18" s="8">
        <f t="shared" si="2"/>
        <v>44847.6</v>
      </c>
      <c r="K18" s="8">
        <f t="shared" si="3"/>
        <v>49118.799999999996</v>
      </c>
      <c r="L18" s="8">
        <f t="shared" si="4"/>
        <v>43570.511200000001</v>
      </c>
      <c r="M18" s="8">
        <f t="shared" si="5"/>
        <v>45754.162199999992</v>
      </c>
      <c r="N18" s="8">
        <f t="shared" si="6"/>
        <v>47089.98</v>
      </c>
      <c r="O18" s="8">
        <f t="shared" si="7"/>
        <v>56486.619999999988</v>
      </c>
      <c r="P18" s="8">
        <f t="shared" si="8"/>
        <v>44006.216312000004</v>
      </c>
      <c r="Q18" s="8">
        <f t="shared" si="9"/>
        <v>47355.557876999985</v>
      </c>
      <c r="R18" s="8">
        <f t="shared" si="10"/>
        <v>49444.479000000007</v>
      </c>
      <c r="S18" s="8">
        <f t="shared" si="11"/>
        <v>64959.612999999983</v>
      </c>
      <c r="T18" s="8">
        <f t="shared" si="12"/>
        <v>44446.278475120002</v>
      </c>
      <c r="U18" s="8">
        <f t="shared" si="13"/>
        <v>49013.002402694983</v>
      </c>
      <c r="V18" s="8">
        <f t="shared" si="14"/>
        <v>51916.702950000006</v>
      </c>
      <c r="W18" s="8">
        <f t="shared" si="15"/>
        <v>74703.554949999976</v>
      </c>
    </row>
    <row r="19" spans="1:23" x14ac:dyDescent="0.2">
      <c r="A19" s="27" t="s">
        <v>72</v>
      </c>
      <c r="B19" s="27" t="s">
        <v>73</v>
      </c>
      <c r="C19" s="27" t="s">
        <v>74</v>
      </c>
      <c r="D19" s="27" t="s">
        <v>75</v>
      </c>
      <c r="E19" s="23">
        <v>7</v>
      </c>
      <c r="F19" s="1" t="s">
        <v>8</v>
      </c>
      <c r="G19" s="6">
        <f>MIN('Agenda for Change'!G19*115%,('Agenda for Change'!G19+4822))</f>
        <v>43712</v>
      </c>
      <c r="H19" s="8">
        <f t="shared" si="0"/>
        <v>44149.120000000003</v>
      </c>
      <c r="I19" s="8">
        <f t="shared" si="1"/>
        <v>45241.919999999998</v>
      </c>
      <c r="J19" s="8">
        <f t="shared" si="2"/>
        <v>45897.599999999999</v>
      </c>
      <c r="K19" s="8">
        <f t="shared" si="3"/>
        <v>50268.799999999996</v>
      </c>
      <c r="L19" s="8">
        <f t="shared" si="4"/>
        <v>44590.611200000007</v>
      </c>
      <c r="M19" s="8">
        <f t="shared" si="5"/>
        <v>46825.387199999997</v>
      </c>
      <c r="N19" s="8">
        <f t="shared" si="6"/>
        <v>48192.480000000003</v>
      </c>
      <c r="O19" s="8">
        <f t="shared" si="7"/>
        <v>57809.119999999988</v>
      </c>
      <c r="P19" s="8">
        <f t="shared" si="8"/>
        <v>45036.517312000004</v>
      </c>
      <c r="Q19" s="8">
        <f t="shared" si="9"/>
        <v>48464.275751999994</v>
      </c>
      <c r="R19" s="8">
        <f t="shared" si="10"/>
        <v>50602.104000000007</v>
      </c>
      <c r="S19" s="8">
        <f t="shared" si="11"/>
        <v>66480.487999999983</v>
      </c>
      <c r="T19" s="8">
        <f t="shared" si="12"/>
        <v>45486.882485120004</v>
      </c>
      <c r="U19" s="8">
        <f t="shared" si="13"/>
        <v>50160.525403319989</v>
      </c>
      <c r="V19" s="8">
        <f t="shared" si="14"/>
        <v>53132.209200000012</v>
      </c>
      <c r="W19" s="8">
        <f t="shared" si="15"/>
        <v>76452.561199999967</v>
      </c>
    </row>
    <row r="20" spans="1:23" x14ac:dyDescent="0.2">
      <c r="A20" s="28"/>
      <c r="B20" s="28"/>
      <c r="C20" s="28"/>
      <c r="D20" s="28"/>
      <c r="E20" s="23"/>
      <c r="F20" s="1" t="s">
        <v>15</v>
      </c>
      <c r="G20" s="6">
        <f>MIN('Agenda for Change'!G20*115%,('Agenda for Change'!G20+4822))</f>
        <v>45716</v>
      </c>
      <c r="H20" s="8">
        <f t="shared" si="0"/>
        <v>46173.16</v>
      </c>
      <c r="I20" s="8">
        <f t="shared" si="1"/>
        <v>47316.06</v>
      </c>
      <c r="J20" s="8">
        <f t="shared" si="2"/>
        <v>48001.8</v>
      </c>
      <c r="K20" s="8">
        <f t="shared" si="3"/>
        <v>52573.399999999994</v>
      </c>
      <c r="L20" s="8">
        <f t="shared" si="4"/>
        <v>46634.891600000003</v>
      </c>
      <c r="M20" s="8">
        <f t="shared" si="5"/>
        <v>48972.122099999993</v>
      </c>
      <c r="N20" s="8">
        <f t="shared" si="6"/>
        <v>50401.890000000007</v>
      </c>
      <c r="O20" s="8">
        <f t="shared" si="7"/>
        <v>60459.409999999989</v>
      </c>
      <c r="P20" s="8">
        <f t="shared" si="8"/>
        <v>47101.240516000005</v>
      </c>
      <c r="Q20" s="8">
        <f t="shared" si="9"/>
        <v>50686.146373499992</v>
      </c>
      <c r="R20" s="8">
        <f t="shared" si="10"/>
        <v>52921.984500000006</v>
      </c>
      <c r="S20" s="8">
        <f t="shared" si="11"/>
        <v>69528.321499999976</v>
      </c>
      <c r="T20" s="8">
        <f t="shared" si="12"/>
        <v>47572.252921160005</v>
      </c>
      <c r="U20" s="8">
        <f t="shared" si="13"/>
        <v>52460.161496572488</v>
      </c>
      <c r="V20" s="8">
        <f t="shared" si="14"/>
        <v>55568.083725000011</v>
      </c>
      <c r="W20" s="8">
        <f t="shared" si="15"/>
        <v>79957.569724999965</v>
      </c>
    </row>
    <row r="21" spans="1:23" x14ac:dyDescent="0.2">
      <c r="A21" s="28"/>
      <c r="B21" s="28"/>
      <c r="C21" s="28"/>
      <c r="D21" s="28"/>
      <c r="E21" s="23"/>
      <c r="F21" s="1" t="s">
        <v>16</v>
      </c>
      <c r="G21" s="6">
        <f>MIN('Agenda for Change'!G21*115%,('Agenda for Change'!G21+4822))</f>
        <v>46545</v>
      </c>
      <c r="H21" s="8">
        <f t="shared" si="0"/>
        <v>47010.45</v>
      </c>
      <c r="I21" s="8">
        <f t="shared" si="1"/>
        <v>48174.074999999997</v>
      </c>
      <c r="J21" s="8">
        <f t="shared" si="2"/>
        <v>48872.25</v>
      </c>
      <c r="K21" s="8">
        <f t="shared" si="3"/>
        <v>53526.749999999993</v>
      </c>
      <c r="L21" s="8">
        <f t="shared" si="4"/>
        <v>47480.554499999998</v>
      </c>
      <c r="M21" s="8">
        <f t="shared" si="5"/>
        <v>49860.167624999995</v>
      </c>
      <c r="N21" s="8">
        <f t="shared" si="6"/>
        <v>51315.862500000003</v>
      </c>
      <c r="O21" s="8">
        <f t="shared" si="7"/>
        <v>61555.76249999999</v>
      </c>
      <c r="P21" s="8">
        <f t="shared" si="8"/>
        <v>47955.360045000001</v>
      </c>
      <c r="Q21" s="8">
        <f t="shared" si="9"/>
        <v>51605.273491874992</v>
      </c>
      <c r="R21" s="8">
        <f t="shared" si="10"/>
        <v>53881.655625000007</v>
      </c>
      <c r="S21" s="8">
        <f t="shared" si="11"/>
        <v>70789.126874999987</v>
      </c>
      <c r="T21" s="8">
        <f t="shared" si="12"/>
        <v>48434.913645450004</v>
      </c>
      <c r="U21" s="8">
        <f t="shared" si="13"/>
        <v>53411.458064090613</v>
      </c>
      <c r="V21" s="8">
        <f t="shared" si="14"/>
        <v>56575.738406250006</v>
      </c>
      <c r="W21" s="8">
        <f t="shared" si="15"/>
        <v>81407.495906249984</v>
      </c>
    </row>
    <row r="22" spans="1:23" x14ac:dyDescent="0.2">
      <c r="A22" s="29"/>
      <c r="B22" s="29"/>
      <c r="C22" s="29"/>
      <c r="D22" s="29"/>
      <c r="E22" s="23"/>
      <c r="F22" s="1" t="s">
        <v>17</v>
      </c>
      <c r="G22" s="6">
        <f>MIN('Agenda for Change'!G22*115%,('Agenda for Change'!G22+4822))</f>
        <v>49325</v>
      </c>
      <c r="H22" s="8">
        <f t="shared" si="0"/>
        <v>49818.25</v>
      </c>
      <c r="I22" s="8">
        <f t="shared" si="1"/>
        <v>51051.374999999993</v>
      </c>
      <c r="J22" s="8">
        <f t="shared" si="2"/>
        <v>51791.25</v>
      </c>
      <c r="K22" s="8">
        <f t="shared" si="3"/>
        <v>56723.749999999993</v>
      </c>
      <c r="L22" s="8">
        <f t="shared" si="4"/>
        <v>50316.432500000003</v>
      </c>
      <c r="M22" s="8">
        <f t="shared" si="5"/>
        <v>52838.173124999987</v>
      </c>
      <c r="N22" s="8">
        <f t="shared" si="6"/>
        <v>54380.8125</v>
      </c>
      <c r="O22" s="8">
        <f t="shared" si="7"/>
        <v>65232.312499999985</v>
      </c>
      <c r="P22" s="8">
        <f t="shared" si="8"/>
        <v>50819.596825000001</v>
      </c>
      <c r="Q22" s="8">
        <f t="shared" si="9"/>
        <v>54687.509184374983</v>
      </c>
      <c r="R22" s="8">
        <f t="shared" si="10"/>
        <v>57099.853125000001</v>
      </c>
      <c r="S22" s="8">
        <f t="shared" si="11"/>
        <v>75017.159374999974</v>
      </c>
      <c r="T22" s="8">
        <f t="shared" si="12"/>
        <v>51327.792793250002</v>
      </c>
      <c r="U22" s="8">
        <f t="shared" si="13"/>
        <v>56601.5720058281</v>
      </c>
      <c r="V22" s="8">
        <f t="shared" si="14"/>
        <v>59954.845781250006</v>
      </c>
      <c r="W22" s="8">
        <f t="shared" si="15"/>
        <v>86269.733281249966</v>
      </c>
    </row>
    <row r="23" spans="1:23" x14ac:dyDescent="0.2">
      <c r="A23" s="27" t="s">
        <v>78</v>
      </c>
      <c r="B23" s="27" t="s">
        <v>79</v>
      </c>
      <c r="C23" s="27" t="s">
        <v>80</v>
      </c>
      <c r="D23" s="27" t="s">
        <v>81</v>
      </c>
      <c r="E23" s="23" t="s">
        <v>18</v>
      </c>
      <c r="F23" s="1" t="s">
        <v>19</v>
      </c>
      <c r="G23" s="6">
        <f>MIN('Agenda for Change'!G23*115%,('Agenda for Change'!G23+4822))</f>
        <v>50575</v>
      </c>
      <c r="H23" s="8">
        <f t="shared" si="0"/>
        <v>51080.75</v>
      </c>
      <c r="I23" s="8">
        <f t="shared" si="1"/>
        <v>52345.124999999993</v>
      </c>
      <c r="J23" s="8">
        <f t="shared" si="2"/>
        <v>53103.75</v>
      </c>
      <c r="K23" s="8">
        <f t="shared" si="3"/>
        <v>58161.249999999993</v>
      </c>
      <c r="L23" s="8">
        <f t="shared" si="4"/>
        <v>51591.557500000003</v>
      </c>
      <c r="M23" s="8">
        <f t="shared" si="5"/>
        <v>54177.204374999987</v>
      </c>
      <c r="N23" s="8">
        <f t="shared" si="6"/>
        <v>55758.9375</v>
      </c>
      <c r="O23" s="8">
        <f t="shared" si="7"/>
        <v>66885.437499999985</v>
      </c>
      <c r="P23" s="8">
        <f t="shared" si="8"/>
        <v>52107.473075000002</v>
      </c>
      <c r="Q23" s="8">
        <f t="shared" si="9"/>
        <v>56073.406528124979</v>
      </c>
      <c r="R23" s="8">
        <f t="shared" si="10"/>
        <v>58546.884375000001</v>
      </c>
      <c r="S23" s="8">
        <f t="shared" si="11"/>
        <v>76918.253124999974</v>
      </c>
      <c r="T23" s="8">
        <f t="shared" si="12"/>
        <v>52628.54780575</v>
      </c>
      <c r="U23" s="8">
        <f t="shared" si="13"/>
        <v>58035.975756609347</v>
      </c>
      <c r="V23" s="8">
        <f t="shared" si="14"/>
        <v>61474.228593750006</v>
      </c>
      <c r="W23" s="8">
        <f>S23*(1+$K$3)</f>
        <v>88455.991093749966</v>
      </c>
    </row>
    <row r="24" spans="1:23" x14ac:dyDescent="0.2">
      <c r="A24" s="29"/>
      <c r="B24" s="29"/>
      <c r="C24" s="29"/>
      <c r="D24" s="29"/>
      <c r="E24" s="23"/>
      <c r="F24" s="1" t="s">
        <v>20</v>
      </c>
      <c r="G24" s="6">
        <f>MIN('Agenda for Change'!G24*115%,('Agenda for Change'!G24+4822))</f>
        <v>56490</v>
      </c>
      <c r="H24" s="8">
        <f t="shared" si="0"/>
        <v>57054.9</v>
      </c>
      <c r="I24" s="8">
        <f t="shared" si="1"/>
        <v>58467.149999999994</v>
      </c>
      <c r="J24" s="8">
        <f t="shared" si="2"/>
        <v>59314.5</v>
      </c>
      <c r="K24" s="8">
        <f t="shared" si="3"/>
        <v>64963.499999999993</v>
      </c>
      <c r="L24" s="8">
        <f t="shared" si="4"/>
        <v>57625.449000000001</v>
      </c>
      <c r="M24" s="8">
        <f t="shared" si="5"/>
        <v>60513.50024999999</v>
      </c>
      <c r="N24" s="8">
        <f t="shared" si="6"/>
        <v>62280.225000000006</v>
      </c>
      <c r="O24" s="8">
        <f t="shared" si="7"/>
        <v>74708.02499999998</v>
      </c>
      <c r="P24" s="8">
        <f t="shared" si="8"/>
        <v>58201.70349</v>
      </c>
      <c r="Q24" s="8">
        <f t="shared" si="9"/>
        <v>62631.472758749987</v>
      </c>
      <c r="R24" s="8">
        <f t="shared" si="10"/>
        <v>65394.236250000009</v>
      </c>
      <c r="S24" s="8">
        <f t="shared" si="11"/>
        <v>85914.228749999966</v>
      </c>
      <c r="T24" s="8">
        <f t="shared" si="12"/>
        <v>58783.720524900004</v>
      </c>
      <c r="U24" s="8">
        <f t="shared" si="13"/>
        <v>64823.574305306232</v>
      </c>
      <c r="V24" s="8">
        <f t="shared" si="14"/>
        <v>68663.948062500014</v>
      </c>
      <c r="W24" s="8">
        <f t="shared" si="15"/>
        <v>98801.36306249995</v>
      </c>
    </row>
    <row r="25" spans="1:23" x14ac:dyDescent="0.2">
      <c r="A25" s="27" t="s">
        <v>82</v>
      </c>
      <c r="B25" s="27" t="s">
        <v>83</v>
      </c>
      <c r="C25" s="27" t="s">
        <v>84</v>
      </c>
      <c r="D25" s="27" t="s">
        <v>85</v>
      </c>
      <c r="E25" s="23" t="s">
        <v>21</v>
      </c>
      <c r="F25" s="1" t="s">
        <v>19</v>
      </c>
      <c r="G25" s="6">
        <f>MIN('Agenda for Change'!G25*115%,('Agenda for Change'!G25+4822))</f>
        <v>57990</v>
      </c>
      <c r="H25" s="8">
        <f t="shared" si="0"/>
        <v>58569.9</v>
      </c>
      <c r="I25" s="8">
        <f t="shared" si="1"/>
        <v>60019.649999999994</v>
      </c>
      <c r="J25" s="8">
        <f t="shared" si="2"/>
        <v>60889.5</v>
      </c>
      <c r="K25" s="8">
        <f t="shared" si="3"/>
        <v>66688.5</v>
      </c>
      <c r="L25" s="8">
        <f t="shared" si="4"/>
        <v>59155.599000000002</v>
      </c>
      <c r="M25" s="8">
        <f t="shared" si="5"/>
        <v>62120.337749999992</v>
      </c>
      <c r="N25" s="8">
        <f t="shared" si="6"/>
        <v>63933.975000000006</v>
      </c>
      <c r="O25" s="8">
        <f t="shared" si="7"/>
        <v>76691.774999999994</v>
      </c>
      <c r="P25" s="8">
        <f t="shared" si="8"/>
        <v>59747.154990000003</v>
      </c>
      <c r="Q25" s="8">
        <f t="shared" si="9"/>
        <v>64294.549571249983</v>
      </c>
      <c r="R25" s="8">
        <f t="shared" si="10"/>
        <v>67130.673750000002</v>
      </c>
      <c r="S25" s="8">
        <f t="shared" si="11"/>
        <v>88195.54124999998</v>
      </c>
      <c r="T25" s="8">
        <f t="shared" si="12"/>
        <v>60344.626539900004</v>
      </c>
      <c r="U25" s="8">
        <f t="shared" si="13"/>
        <v>66544.858806243734</v>
      </c>
      <c r="V25" s="8">
        <f t="shared" si="14"/>
        <v>70487.207437500008</v>
      </c>
      <c r="W25" s="8">
        <f t="shared" si="15"/>
        <v>101424.87243749997</v>
      </c>
    </row>
    <row r="26" spans="1:23" x14ac:dyDescent="0.2">
      <c r="A26" s="29"/>
      <c r="B26" s="29"/>
      <c r="C26" s="29"/>
      <c r="D26" s="29"/>
      <c r="E26" s="23"/>
      <c r="F26" s="1" t="s">
        <v>20</v>
      </c>
      <c r="G26" s="6">
        <f>MIN('Agenda for Change'!G26*115%,('Agenda for Change'!G26+4822))</f>
        <v>66823</v>
      </c>
      <c r="H26" s="8">
        <f t="shared" si="0"/>
        <v>67491.23</v>
      </c>
      <c r="I26" s="8">
        <f t="shared" si="1"/>
        <v>69161.804999999993</v>
      </c>
      <c r="J26" s="8">
        <f t="shared" si="2"/>
        <v>70164.150000000009</v>
      </c>
      <c r="K26" s="8">
        <f t="shared" si="3"/>
        <v>76846.45</v>
      </c>
      <c r="L26" s="8">
        <f t="shared" si="4"/>
        <v>68166.142299999992</v>
      </c>
      <c r="M26" s="8">
        <f t="shared" si="5"/>
        <v>71582.468174999987</v>
      </c>
      <c r="N26" s="8">
        <f t="shared" si="6"/>
        <v>73672.357500000013</v>
      </c>
      <c r="O26" s="8">
        <f t="shared" si="7"/>
        <v>88373.417499999996</v>
      </c>
      <c r="P26" s="8">
        <f t="shared" si="8"/>
        <v>68847.80372299999</v>
      </c>
      <c r="Q26" s="8">
        <f t="shared" si="9"/>
        <v>74087.854561124987</v>
      </c>
      <c r="R26" s="8">
        <f t="shared" si="10"/>
        <v>77355.975375000024</v>
      </c>
      <c r="S26" s="8">
        <f t="shared" si="11"/>
        <v>101629.43012499998</v>
      </c>
      <c r="T26" s="8">
        <f t="shared" si="12"/>
        <v>69536.281760229991</v>
      </c>
      <c r="U26" s="8">
        <f t="shared" si="13"/>
        <v>76680.929470764357</v>
      </c>
      <c r="V26" s="8">
        <f t="shared" si="14"/>
        <v>81223.774143750023</v>
      </c>
      <c r="W26" s="8">
        <f t="shared" si="15"/>
        <v>116873.84464374997</v>
      </c>
    </row>
    <row r="27" spans="1:23" x14ac:dyDescent="0.2">
      <c r="A27" s="27" t="s">
        <v>86</v>
      </c>
      <c r="B27" s="27" t="s">
        <v>87</v>
      </c>
      <c r="C27" s="27" t="s">
        <v>88</v>
      </c>
      <c r="D27" s="27" t="s">
        <v>89</v>
      </c>
      <c r="E27" s="23" t="s">
        <v>22</v>
      </c>
      <c r="F27" s="1" t="s">
        <v>19</v>
      </c>
      <c r="G27" s="6">
        <f>MIN('Agenda for Change'!G27*115%,('Agenda for Change'!G27+4822))</f>
        <v>68573</v>
      </c>
      <c r="H27" s="8">
        <f t="shared" si="0"/>
        <v>69258.73</v>
      </c>
      <c r="I27" s="8">
        <f t="shared" si="1"/>
        <v>70973.054999999993</v>
      </c>
      <c r="J27" s="8">
        <f t="shared" si="2"/>
        <v>72001.650000000009</v>
      </c>
      <c r="K27" s="8">
        <f t="shared" si="3"/>
        <v>78858.95</v>
      </c>
      <c r="L27" s="8">
        <f t="shared" si="4"/>
        <v>69951.317299999995</v>
      </c>
      <c r="M27" s="8">
        <f t="shared" si="5"/>
        <v>73457.11192499999</v>
      </c>
      <c r="N27" s="8">
        <f t="shared" si="6"/>
        <v>75601.732500000013</v>
      </c>
      <c r="O27" s="8">
        <f t="shared" si="7"/>
        <v>90687.792499999996</v>
      </c>
      <c r="P27" s="8">
        <f t="shared" si="8"/>
        <v>70650.830472999995</v>
      </c>
      <c r="Q27" s="8">
        <f t="shared" si="9"/>
        <v>76028.110842374983</v>
      </c>
      <c r="R27" s="8">
        <f t="shared" si="10"/>
        <v>79381.819125000024</v>
      </c>
      <c r="S27" s="8">
        <f t="shared" si="11"/>
        <v>104290.96137499998</v>
      </c>
      <c r="T27" s="8">
        <f t="shared" si="12"/>
        <v>71357.338777729994</v>
      </c>
      <c r="U27" s="8">
        <f t="shared" si="13"/>
        <v>78689.094721858099</v>
      </c>
      <c r="V27" s="8">
        <f t="shared" si="14"/>
        <v>83350.910081250026</v>
      </c>
      <c r="W27" s="8">
        <f t="shared" si="15"/>
        <v>119934.60558124997</v>
      </c>
    </row>
    <row r="28" spans="1:23" x14ac:dyDescent="0.2">
      <c r="A28" s="29"/>
      <c r="B28" s="29"/>
      <c r="C28" s="29"/>
      <c r="D28" s="29"/>
      <c r="E28" s="23"/>
      <c r="F28" s="1" t="s">
        <v>20</v>
      </c>
      <c r="G28" s="6">
        <f>MIN('Agenda for Change'!G28*115%,('Agenda for Change'!G28+4822))</f>
        <v>78486</v>
      </c>
      <c r="H28" s="8">
        <f t="shared" si="0"/>
        <v>79270.86</v>
      </c>
      <c r="I28" s="8">
        <f t="shared" si="1"/>
        <v>81233.009999999995</v>
      </c>
      <c r="J28" s="8">
        <f t="shared" si="2"/>
        <v>82410.3</v>
      </c>
      <c r="K28" s="8">
        <f t="shared" si="3"/>
        <v>90258.9</v>
      </c>
      <c r="L28" s="8">
        <f t="shared" si="4"/>
        <v>80063.568599999999</v>
      </c>
      <c r="M28" s="8">
        <f t="shared" si="5"/>
        <v>84076.165349999981</v>
      </c>
      <c r="N28" s="8">
        <f t="shared" si="6"/>
        <v>86530.815000000002</v>
      </c>
      <c r="O28" s="8">
        <f t="shared" si="7"/>
        <v>103797.73499999999</v>
      </c>
      <c r="P28" s="8">
        <f t="shared" si="8"/>
        <v>80864.204285999993</v>
      </c>
      <c r="Q28" s="8">
        <f t="shared" si="9"/>
        <v>87018.831137249974</v>
      </c>
      <c r="R28" s="8">
        <f t="shared" si="10"/>
        <v>90857.355750000002</v>
      </c>
      <c r="S28" s="8">
        <f t="shared" si="11"/>
        <v>119367.39524999997</v>
      </c>
      <c r="T28" s="8">
        <f t="shared" si="12"/>
        <v>81672.846328859989</v>
      </c>
      <c r="U28" s="8">
        <f>Q28*(1+$I$3)</f>
        <v>90064.490227053713</v>
      </c>
      <c r="V28" s="8">
        <f t="shared" si="14"/>
        <v>95400.223537500002</v>
      </c>
      <c r="W28" s="8">
        <f t="shared" si="15"/>
        <v>137272.50453749995</v>
      </c>
    </row>
    <row r="29" spans="1:23" x14ac:dyDescent="0.2">
      <c r="A29" s="27" t="s">
        <v>93</v>
      </c>
      <c r="B29" s="27" t="s">
        <v>92</v>
      </c>
      <c r="C29" s="27" t="s">
        <v>91</v>
      </c>
      <c r="D29" s="27" t="s">
        <v>90</v>
      </c>
      <c r="E29" s="23" t="s">
        <v>23</v>
      </c>
      <c r="F29" s="1" t="s">
        <v>19</v>
      </c>
      <c r="G29" s="6">
        <f>MIN('Agenda for Change'!G29*115%,('Agenda for Change'!G29+4822))</f>
        <v>80736</v>
      </c>
      <c r="H29" s="8">
        <f t="shared" si="0"/>
        <v>81543.360000000001</v>
      </c>
      <c r="I29" s="8">
        <f t="shared" si="1"/>
        <v>83561.759999999995</v>
      </c>
      <c r="J29" s="8">
        <f t="shared" si="2"/>
        <v>84772.800000000003</v>
      </c>
      <c r="K29" s="8">
        <f t="shared" si="3"/>
        <v>92846.399999999994</v>
      </c>
      <c r="L29" s="8">
        <f t="shared" si="4"/>
        <v>82358.793600000005</v>
      </c>
      <c r="M29" s="8">
        <f t="shared" si="5"/>
        <v>86486.421599999987</v>
      </c>
      <c r="N29" s="8">
        <f t="shared" si="6"/>
        <v>89011.44</v>
      </c>
      <c r="O29" s="8">
        <f t="shared" si="7"/>
        <v>106773.35999999999</v>
      </c>
      <c r="P29" s="8">
        <f t="shared" si="8"/>
        <v>83182.381536000001</v>
      </c>
      <c r="Q29" s="8">
        <f t="shared" si="9"/>
        <v>89513.446355999986</v>
      </c>
      <c r="R29" s="8">
        <f t="shared" si="10"/>
        <v>93462.012000000002</v>
      </c>
      <c r="S29" s="8">
        <f t="shared" si="11"/>
        <v>122789.36399999997</v>
      </c>
      <c r="T29" s="8">
        <f t="shared" si="12"/>
        <v>84014.205351359997</v>
      </c>
      <c r="U29" s="8">
        <f t="shared" si="13"/>
        <v>92646.41697845998</v>
      </c>
      <c r="V29" s="8">
        <f t="shared" si="14"/>
        <v>98135.112600000008</v>
      </c>
      <c r="W29" s="8">
        <f t="shared" si="15"/>
        <v>141207.76859999995</v>
      </c>
    </row>
    <row r="30" spans="1:23" x14ac:dyDescent="0.2">
      <c r="A30" s="29"/>
      <c r="B30" s="29"/>
      <c r="C30" s="29"/>
      <c r="D30" s="29"/>
      <c r="E30" s="23"/>
      <c r="F30" s="1" t="s">
        <v>20</v>
      </c>
      <c r="G30" s="6">
        <f>MIN('Agenda for Change'!G30*115%,('Agenda for Change'!G30+4822))</f>
        <v>92576</v>
      </c>
      <c r="H30" s="8">
        <f t="shared" si="0"/>
        <v>93501.759999999995</v>
      </c>
      <c r="I30" s="8">
        <f t="shared" si="1"/>
        <v>95816.159999999989</v>
      </c>
      <c r="J30" s="8">
        <f t="shared" si="2"/>
        <v>97204.800000000003</v>
      </c>
      <c r="K30" s="8">
        <f t="shared" si="3"/>
        <v>106462.39999999999</v>
      </c>
      <c r="L30" s="8">
        <f t="shared" si="4"/>
        <v>94436.777600000001</v>
      </c>
      <c r="M30" s="8">
        <f t="shared" si="5"/>
        <v>99169.725599999976</v>
      </c>
      <c r="N30" s="8">
        <f t="shared" si="6"/>
        <v>102065.04000000001</v>
      </c>
      <c r="O30" s="8">
        <f t="shared" si="7"/>
        <v>122431.75999999998</v>
      </c>
      <c r="P30" s="8">
        <f t="shared" si="8"/>
        <v>95381.145376</v>
      </c>
      <c r="Q30" s="8">
        <f t="shared" si="9"/>
        <v>102640.66599599997</v>
      </c>
      <c r="R30" s="8">
        <f t="shared" si="10"/>
        <v>107168.29200000002</v>
      </c>
      <c r="S30" s="8">
        <f t="shared" si="11"/>
        <v>140796.52399999998</v>
      </c>
      <c r="T30" s="8">
        <f t="shared" si="12"/>
        <v>96334.956829760005</v>
      </c>
      <c r="U30" s="8">
        <f t="shared" si="13"/>
        <v>106233.08930585996</v>
      </c>
      <c r="V30" s="8">
        <f t="shared" si="14"/>
        <v>112526.70660000002</v>
      </c>
      <c r="W30" s="8">
        <f t="shared" si="15"/>
        <v>161916.00259999995</v>
      </c>
    </row>
    <row r="31" spans="1:23" x14ac:dyDescent="0.2">
      <c r="A31" s="27" t="s">
        <v>76</v>
      </c>
      <c r="B31" s="27" t="s">
        <v>77</v>
      </c>
      <c r="C31" s="27" t="s">
        <v>94</v>
      </c>
      <c r="D31" s="27" t="s">
        <v>95</v>
      </c>
      <c r="E31" s="23">
        <v>9</v>
      </c>
      <c r="F31" s="1" t="s">
        <v>19</v>
      </c>
      <c r="G31" s="6">
        <f>MIN('Agenda for Change'!G31*115%,('Agenda for Change'!G31+4822))</f>
        <v>95826</v>
      </c>
      <c r="H31" s="8">
        <f t="shared" si="0"/>
        <v>96784.26</v>
      </c>
      <c r="I31" s="8">
        <f t="shared" si="1"/>
        <v>99179.909999999989</v>
      </c>
      <c r="J31" s="8">
        <f t="shared" si="2"/>
        <v>100617.3</v>
      </c>
      <c r="K31" s="8">
        <f t="shared" si="3"/>
        <v>110199.9</v>
      </c>
      <c r="L31" s="8">
        <f t="shared" si="4"/>
        <v>97752.102599999998</v>
      </c>
      <c r="M31" s="8">
        <f t="shared" si="5"/>
        <v>102651.20684999999</v>
      </c>
      <c r="N31" s="8">
        <f t="shared" si="6"/>
        <v>105648.16500000001</v>
      </c>
      <c r="O31" s="8">
        <f t="shared" si="7"/>
        <v>126729.88499999998</v>
      </c>
      <c r="P31" s="8">
        <f t="shared" si="8"/>
        <v>98729.623626000001</v>
      </c>
      <c r="Q31" s="8">
        <f t="shared" si="9"/>
        <v>106243.99908974998</v>
      </c>
      <c r="R31" s="8">
        <f t="shared" si="10"/>
        <v>110930.57325000002</v>
      </c>
      <c r="S31" s="8">
        <f t="shared" si="11"/>
        <v>145739.36774999998</v>
      </c>
      <c r="T31" s="8">
        <f t="shared" si="12"/>
        <v>99716.919862259994</v>
      </c>
      <c r="U31" s="8">
        <f t="shared" si="13"/>
        <v>109962.53905789122</v>
      </c>
      <c r="V31" s="8">
        <f t="shared" si="14"/>
        <v>116477.10191250002</v>
      </c>
      <c r="W31" s="8">
        <f t="shared" si="15"/>
        <v>167600.27291249996</v>
      </c>
    </row>
    <row r="32" spans="1:23" x14ac:dyDescent="0.2">
      <c r="A32" s="29"/>
      <c r="B32" s="29"/>
      <c r="C32" s="29"/>
      <c r="D32" s="29"/>
      <c r="E32" s="23"/>
      <c r="F32" s="1" t="s">
        <v>20</v>
      </c>
      <c r="G32" s="6">
        <f>MIN('Agenda for Change'!G32*115%,('Agenda for Change'!G32+4822))</f>
        <v>109749</v>
      </c>
      <c r="H32" s="8">
        <f t="shared" si="0"/>
        <v>110846.49</v>
      </c>
      <c r="I32" s="8">
        <f t="shared" si="1"/>
        <v>113590.215</v>
      </c>
      <c r="J32" s="8">
        <f t="shared" si="2"/>
        <v>115236.45000000001</v>
      </c>
      <c r="K32" s="8">
        <f t="shared" si="3"/>
        <v>126211.34999999999</v>
      </c>
      <c r="L32" s="8">
        <f t="shared" si="4"/>
        <v>111954.95490000001</v>
      </c>
      <c r="M32" s="8">
        <f t="shared" si="5"/>
        <v>117565.87252499998</v>
      </c>
      <c r="N32" s="8">
        <f t="shared" si="6"/>
        <v>120998.27250000002</v>
      </c>
      <c r="O32" s="8">
        <f>K32*(1+$K$3)</f>
        <v>145143.05249999999</v>
      </c>
      <c r="P32" s="8">
        <f t="shared" si="8"/>
        <v>113074.50444900001</v>
      </c>
      <c r="Q32" s="8">
        <f t="shared" si="9"/>
        <v>121680.67806337497</v>
      </c>
      <c r="R32" s="8">
        <f t="shared" si="10"/>
        <v>127048.18612500002</v>
      </c>
      <c r="S32" s="8">
        <f>O32*(1+$K$3)</f>
        <v>166914.51037499998</v>
      </c>
      <c r="T32" s="8">
        <f t="shared" si="12"/>
        <v>114205.24949349002</v>
      </c>
      <c r="U32" s="8">
        <f t="shared" si="13"/>
        <v>125939.50179559308</v>
      </c>
      <c r="V32" s="8">
        <f t="shared" si="14"/>
        <v>133400.59543125003</v>
      </c>
      <c r="W32" s="8">
        <f>S32*(1+$K$3)</f>
        <v>191951.68693124998</v>
      </c>
    </row>
    <row r="33" spans="1:23" x14ac:dyDescent="0.2">
      <c r="E33" s="9"/>
      <c r="G33" s="1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23" t="s">
        <v>27</v>
      </c>
      <c r="B34" s="23"/>
      <c r="C34" s="23"/>
      <c r="D34" s="23"/>
      <c r="E34" s="1" t="s">
        <v>29</v>
      </c>
      <c r="F34" s="23" t="s">
        <v>3</v>
      </c>
      <c r="G34" s="23"/>
      <c r="H34" s="23"/>
      <c r="I34" s="23"/>
      <c r="J34" s="23" t="s">
        <v>4</v>
      </c>
      <c r="K34" s="23"/>
      <c r="L34" s="23"/>
      <c r="M34" s="23"/>
      <c r="N34" s="23" t="s">
        <v>5</v>
      </c>
      <c r="O34" s="23"/>
      <c r="P34" s="23"/>
      <c r="Q34" s="23"/>
      <c r="R34" s="23" t="s">
        <v>6</v>
      </c>
      <c r="S34" s="23"/>
      <c r="T34" s="23"/>
      <c r="U34" s="23"/>
    </row>
    <row r="35" spans="1:23" x14ac:dyDescent="0.2">
      <c r="A35" s="1"/>
      <c r="B35" s="1"/>
      <c r="C35" s="1"/>
      <c r="D35" s="1"/>
      <c r="E35" s="1"/>
      <c r="F35" s="3">
        <v>0.01</v>
      </c>
      <c r="G35" s="4">
        <v>3.5000000000000003E-2</v>
      </c>
      <c r="H35" s="3">
        <v>0.05</v>
      </c>
      <c r="I35" s="3">
        <v>0.15</v>
      </c>
      <c r="J35" s="3">
        <v>0.01</v>
      </c>
      <c r="K35" s="4">
        <v>3.5000000000000003E-2</v>
      </c>
      <c r="L35" s="3">
        <v>0.05</v>
      </c>
      <c r="M35" s="3">
        <v>0.15</v>
      </c>
      <c r="N35" s="3">
        <v>0.01</v>
      </c>
      <c r="O35" s="4">
        <v>3.5000000000000003E-2</v>
      </c>
      <c r="P35" s="3">
        <v>0.05</v>
      </c>
      <c r="Q35" s="3">
        <v>0.15</v>
      </c>
      <c r="R35" s="3">
        <v>0.01</v>
      </c>
      <c r="S35" s="4">
        <v>3.5000000000000003E-2</v>
      </c>
      <c r="T35" s="3">
        <v>0.05</v>
      </c>
      <c r="U35" s="3">
        <v>0.15</v>
      </c>
    </row>
    <row r="36" spans="1:23" x14ac:dyDescent="0.2">
      <c r="A36" s="23" t="s">
        <v>31</v>
      </c>
      <c r="B36" s="24" t="s">
        <v>30</v>
      </c>
      <c r="C36" s="25"/>
      <c r="D36" s="26"/>
      <c r="E36" s="6">
        <v>28691</v>
      </c>
      <c r="F36" s="8">
        <f>E36*(1+$H$3)</f>
        <v>28977.91</v>
      </c>
      <c r="G36" s="8">
        <f>E36*(1+$I$3)</f>
        <v>29695.184999999998</v>
      </c>
      <c r="H36" s="8">
        <f>E36*(1+$J$3)</f>
        <v>30125.550000000003</v>
      </c>
      <c r="I36" s="8">
        <f>E36*(1+$K$3)</f>
        <v>32994.649999999994</v>
      </c>
      <c r="J36" s="8">
        <f>F36*(1+$H$3)</f>
        <v>29267.6891</v>
      </c>
      <c r="K36" s="8">
        <f>G36*(1+$I$3)</f>
        <v>30734.516474999997</v>
      </c>
      <c r="L36" s="8">
        <f>H36*(1+$J$3)</f>
        <v>31631.827500000003</v>
      </c>
      <c r="M36" s="8">
        <f>I36*(1+$K$3)</f>
        <v>37943.847499999989</v>
      </c>
      <c r="N36" s="8">
        <f>J36*(1+$H$3)</f>
        <v>29560.365990999999</v>
      </c>
      <c r="O36" s="8">
        <f>K36*(1+$I$3)</f>
        <v>31810.224551624993</v>
      </c>
      <c r="P36" s="8">
        <f>L36*(1+$J$3)</f>
        <v>33213.418875000003</v>
      </c>
      <c r="Q36" s="8">
        <f>M36*(1+$K$3)</f>
        <v>43635.424624999985</v>
      </c>
      <c r="R36" s="8">
        <f>N36*(1+$H$3)</f>
        <v>29855.969650909999</v>
      </c>
      <c r="S36" s="8">
        <f>O36*(1+$I$3)</f>
        <v>32923.582410931864</v>
      </c>
      <c r="T36" s="8">
        <f>P36*(1+$J$3)</f>
        <v>34874.089818750006</v>
      </c>
      <c r="U36" s="8">
        <f>Q36*(1+$K$3)</f>
        <v>50180.73831874998</v>
      </c>
      <c r="V36" s="8">
        <f>R36*(1+$K$3)</f>
        <v>34334.365098546499</v>
      </c>
    </row>
    <row r="37" spans="1:23" x14ac:dyDescent="0.2">
      <c r="A37" s="23"/>
      <c r="B37" s="24" t="s">
        <v>39</v>
      </c>
      <c r="C37" s="25"/>
      <c r="D37" s="26"/>
      <c r="E37" s="6">
        <v>42712</v>
      </c>
      <c r="F37" s="8">
        <f t="shared" ref="F37:F43" si="16">E37*(1+$H$3)</f>
        <v>43139.12</v>
      </c>
      <c r="G37" s="8">
        <f t="shared" ref="G37:G43" si="17">E37*(1+$I$3)</f>
        <v>44206.92</v>
      </c>
      <c r="H37" s="8">
        <f t="shared" ref="H37:H43" si="18">E37*(1+$J$3)</f>
        <v>44847.6</v>
      </c>
      <c r="I37" s="8">
        <f t="shared" ref="I37:I43" si="19">E37*(1+$K$3)</f>
        <v>49118.799999999996</v>
      </c>
      <c r="J37" s="8">
        <f t="shared" ref="J37:J45" si="20">F37*(1+$H$3)</f>
        <v>43570.511200000001</v>
      </c>
      <c r="K37" s="8">
        <f t="shared" ref="K37:K45" si="21">G37*(1+$I$3)</f>
        <v>45754.162199999992</v>
      </c>
      <c r="L37" s="8">
        <f t="shared" ref="L37:L45" si="22">H37*(1+$J$3)</f>
        <v>47089.98</v>
      </c>
      <c r="M37" s="8">
        <f t="shared" ref="M37:M45" si="23">I37*(1+$K$3)</f>
        <v>56486.619999999988</v>
      </c>
      <c r="N37" s="8">
        <f t="shared" ref="N37:N45" si="24">J37*(1+$H$3)</f>
        <v>44006.216312000004</v>
      </c>
      <c r="O37" s="8">
        <f t="shared" ref="O37:O45" si="25">K37*(1+$I$3)</f>
        <v>47355.557876999985</v>
      </c>
      <c r="P37" s="8">
        <f t="shared" ref="P37:P45" si="26">L37*(1+$J$3)</f>
        <v>49444.479000000007</v>
      </c>
      <c r="Q37" s="8">
        <f t="shared" ref="Q37:Q45" si="27">M37*(1+$K$3)</f>
        <v>64959.612999999983</v>
      </c>
      <c r="R37" s="8">
        <f t="shared" ref="R37:R45" si="28">N37*(1+$H$3)</f>
        <v>44446.278475120002</v>
      </c>
      <c r="S37" s="8">
        <f t="shared" ref="S37:S45" si="29">O37*(1+$I$3)</f>
        <v>49013.002402694983</v>
      </c>
      <c r="T37" s="8">
        <f t="shared" ref="T37:T45" si="30">P37*(1+$J$3)</f>
        <v>51916.702950000006</v>
      </c>
      <c r="U37" s="8">
        <f t="shared" ref="U37:U45" si="31">Q37*(1+$K$3)</f>
        <v>74703.554949999976</v>
      </c>
      <c r="V37" s="8">
        <f t="shared" ref="V37:V43" si="32">R37*(1+$K$3)</f>
        <v>51113.220246387995</v>
      </c>
    </row>
    <row r="38" spans="1:23" x14ac:dyDescent="0.2">
      <c r="A38" s="23" t="s">
        <v>34</v>
      </c>
      <c r="B38" s="24" t="s">
        <v>30</v>
      </c>
      <c r="C38" s="25"/>
      <c r="D38" s="26"/>
      <c r="E38" s="6">
        <v>28691</v>
      </c>
      <c r="F38" s="8">
        <f t="shared" si="16"/>
        <v>28977.91</v>
      </c>
      <c r="G38" s="8">
        <f t="shared" si="17"/>
        <v>29695.184999999998</v>
      </c>
      <c r="H38" s="8">
        <f t="shared" si="18"/>
        <v>30125.550000000003</v>
      </c>
      <c r="I38" s="8">
        <f t="shared" si="19"/>
        <v>32994.649999999994</v>
      </c>
      <c r="J38" s="8">
        <f t="shared" si="20"/>
        <v>29267.6891</v>
      </c>
      <c r="K38" s="8">
        <f t="shared" si="21"/>
        <v>30734.516474999997</v>
      </c>
      <c r="L38" s="8">
        <f t="shared" si="22"/>
        <v>31631.827500000003</v>
      </c>
      <c r="M38" s="8">
        <f t="shared" si="23"/>
        <v>37943.847499999989</v>
      </c>
      <c r="N38" s="8">
        <f t="shared" si="24"/>
        <v>29560.365990999999</v>
      </c>
      <c r="O38" s="8">
        <f t="shared" si="25"/>
        <v>31810.224551624993</v>
      </c>
      <c r="P38" s="8">
        <f t="shared" si="26"/>
        <v>33213.418875000003</v>
      </c>
      <c r="Q38" s="8">
        <f t="shared" si="27"/>
        <v>43635.424624999985</v>
      </c>
      <c r="R38" s="8">
        <f t="shared" si="28"/>
        <v>29855.969650909999</v>
      </c>
      <c r="S38" s="8">
        <f t="shared" si="29"/>
        <v>32923.582410931864</v>
      </c>
      <c r="T38" s="8">
        <f t="shared" si="30"/>
        <v>34874.089818750006</v>
      </c>
      <c r="U38" s="8">
        <f t="shared" si="31"/>
        <v>50180.73831874998</v>
      </c>
      <c r="V38" s="8">
        <f t="shared" si="32"/>
        <v>34334.365098546499</v>
      </c>
    </row>
    <row r="39" spans="1:23" x14ac:dyDescent="0.2">
      <c r="A39" s="23"/>
      <c r="B39" s="24" t="s">
        <v>39</v>
      </c>
      <c r="C39" s="25"/>
      <c r="D39" s="26"/>
      <c r="E39" s="6">
        <v>42712</v>
      </c>
      <c r="F39" s="8">
        <f t="shared" si="16"/>
        <v>43139.12</v>
      </c>
      <c r="G39" s="8">
        <f t="shared" si="17"/>
        <v>44206.92</v>
      </c>
      <c r="H39" s="8">
        <f t="shared" si="18"/>
        <v>44847.6</v>
      </c>
      <c r="I39" s="8">
        <f t="shared" si="19"/>
        <v>49118.799999999996</v>
      </c>
      <c r="J39" s="8">
        <f t="shared" si="20"/>
        <v>43570.511200000001</v>
      </c>
      <c r="K39" s="8">
        <f t="shared" si="21"/>
        <v>45754.162199999992</v>
      </c>
      <c r="L39" s="8">
        <f>H39*(1+$J$3)</f>
        <v>47089.98</v>
      </c>
      <c r="M39" s="8">
        <f t="shared" si="23"/>
        <v>56486.619999999988</v>
      </c>
      <c r="N39" s="8">
        <f t="shared" si="24"/>
        <v>44006.216312000004</v>
      </c>
      <c r="O39" s="8">
        <f t="shared" si="25"/>
        <v>47355.557876999985</v>
      </c>
      <c r="P39" s="8">
        <f t="shared" si="26"/>
        <v>49444.479000000007</v>
      </c>
      <c r="Q39" s="8">
        <f t="shared" si="27"/>
        <v>64959.612999999983</v>
      </c>
      <c r="R39" s="8">
        <f t="shared" si="28"/>
        <v>44446.278475120002</v>
      </c>
      <c r="S39" s="8">
        <f t="shared" si="29"/>
        <v>49013.002402694983</v>
      </c>
      <c r="T39" s="8">
        <f t="shared" si="30"/>
        <v>51916.702950000006</v>
      </c>
      <c r="U39" s="8">
        <f t="shared" si="31"/>
        <v>74703.554949999976</v>
      </c>
      <c r="V39" s="8">
        <f t="shared" si="32"/>
        <v>51113.220246387995</v>
      </c>
    </row>
    <row r="40" spans="1:23" x14ac:dyDescent="0.2">
      <c r="A40" s="23" t="s">
        <v>35</v>
      </c>
      <c r="B40" s="24" t="s">
        <v>30</v>
      </c>
      <c r="C40" s="25"/>
      <c r="D40" s="26"/>
      <c r="E40" s="6">
        <v>26034</v>
      </c>
      <c r="F40" s="8">
        <f t="shared" si="16"/>
        <v>26294.34</v>
      </c>
      <c r="G40" s="8">
        <f t="shared" si="17"/>
        <v>26945.19</v>
      </c>
      <c r="H40" s="8">
        <f t="shared" si="18"/>
        <v>27335.7</v>
      </c>
      <c r="I40" s="8">
        <f t="shared" si="19"/>
        <v>29939.1</v>
      </c>
      <c r="J40" s="8">
        <f t="shared" si="20"/>
        <v>26557.2834</v>
      </c>
      <c r="K40" s="8">
        <f t="shared" si="21"/>
        <v>27888.271649999995</v>
      </c>
      <c r="L40" s="8">
        <f t="shared" si="22"/>
        <v>28702.485000000001</v>
      </c>
      <c r="M40" s="8">
        <f t="shared" si="23"/>
        <v>34429.964999999997</v>
      </c>
      <c r="N40" s="8">
        <f t="shared" si="24"/>
        <v>26822.856233999999</v>
      </c>
      <c r="O40" s="8">
        <f t="shared" si="25"/>
        <v>28864.361157749994</v>
      </c>
      <c r="P40" s="8">
        <f t="shared" si="26"/>
        <v>30137.609250000001</v>
      </c>
      <c r="Q40" s="8">
        <f t="shared" si="27"/>
        <v>39594.459749999995</v>
      </c>
      <c r="R40" s="8">
        <f t="shared" si="28"/>
        <v>27091.084796339997</v>
      </c>
      <c r="S40" s="8">
        <f t="shared" si="29"/>
        <v>29874.613798271243</v>
      </c>
      <c r="T40" s="8">
        <f t="shared" si="30"/>
        <v>31644.489712500002</v>
      </c>
      <c r="U40" s="8">
        <f t="shared" si="31"/>
        <v>45533.628712499987</v>
      </c>
      <c r="V40" s="8">
        <f t="shared" si="32"/>
        <v>31154.747515790994</v>
      </c>
    </row>
    <row r="41" spans="1:23" x14ac:dyDescent="0.2">
      <c r="A41" s="23"/>
      <c r="B41" s="24" t="s">
        <v>39</v>
      </c>
      <c r="C41" s="25"/>
      <c r="D41" s="26"/>
      <c r="E41" s="6">
        <v>59822</v>
      </c>
      <c r="F41" s="8">
        <f t="shared" si="16"/>
        <v>60420.22</v>
      </c>
      <c r="G41" s="8">
        <f t="shared" si="17"/>
        <v>61915.77</v>
      </c>
      <c r="H41" s="8">
        <f t="shared" si="18"/>
        <v>62813.100000000006</v>
      </c>
      <c r="I41" s="8">
        <f t="shared" si="19"/>
        <v>68795.299999999988</v>
      </c>
      <c r="J41" s="8">
        <f t="shared" si="20"/>
        <v>61024.422200000001</v>
      </c>
      <c r="K41" s="8">
        <f t="shared" si="21"/>
        <v>64082.82194999999</v>
      </c>
      <c r="L41" s="8">
        <f t="shared" si="22"/>
        <v>65953.755000000005</v>
      </c>
      <c r="M41" s="8">
        <f t="shared" si="23"/>
        <v>79114.594999999987</v>
      </c>
      <c r="N41" s="8">
        <f t="shared" si="24"/>
        <v>61634.666422000002</v>
      </c>
      <c r="O41" s="8">
        <f t="shared" si="25"/>
        <v>66325.720718249984</v>
      </c>
      <c r="P41" s="8">
        <f t="shared" si="26"/>
        <v>69251.442750000002</v>
      </c>
      <c r="Q41" s="8">
        <f t="shared" si="27"/>
        <v>90981.784249999982</v>
      </c>
      <c r="R41" s="8">
        <f t="shared" si="28"/>
        <v>62251.013086220002</v>
      </c>
      <c r="S41" s="8">
        <f t="shared" si="29"/>
        <v>68647.120943388727</v>
      </c>
      <c r="T41" s="8">
        <f t="shared" si="30"/>
        <v>72714.014887500001</v>
      </c>
      <c r="U41" s="8">
        <f t="shared" si="31"/>
        <v>104629.05188749997</v>
      </c>
      <c r="V41" s="8">
        <f t="shared" si="32"/>
        <v>71588.665049153002</v>
      </c>
    </row>
    <row r="42" spans="1:23" x14ac:dyDescent="0.2">
      <c r="A42" s="23" t="s">
        <v>36</v>
      </c>
      <c r="B42" s="24" t="s">
        <v>30</v>
      </c>
      <c r="C42" s="25"/>
      <c r="D42" s="26"/>
      <c r="E42" s="6">
        <v>36069.75</v>
      </c>
      <c r="F42" s="8">
        <f t="shared" si="16"/>
        <v>36430.447500000002</v>
      </c>
      <c r="G42" s="8">
        <f t="shared" si="17"/>
        <v>37332.191249999996</v>
      </c>
      <c r="H42" s="8">
        <f t="shared" si="18"/>
        <v>37873.237500000003</v>
      </c>
      <c r="I42" s="8">
        <f t="shared" si="19"/>
        <v>41480.212499999994</v>
      </c>
      <c r="J42" s="8">
        <f t="shared" si="20"/>
        <v>36794.751974999999</v>
      </c>
      <c r="K42" s="8">
        <f t="shared" si="21"/>
        <v>38638.817943749993</v>
      </c>
      <c r="L42" s="8">
        <f t="shared" si="22"/>
        <v>39766.899375000008</v>
      </c>
      <c r="M42" s="8">
        <f t="shared" si="23"/>
        <v>47702.244374999987</v>
      </c>
      <c r="N42" s="8">
        <f t="shared" si="24"/>
        <v>37162.699494749999</v>
      </c>
      <c r="O42" s="8">
        <f>K42*(1+$I$3)</f>
        <v>39991.176571781238</v>
      </c>
      <c r="P42" s="8">
        <f t="shared" si="26"/>
        <v>41755.244343750011</v>
      </c>
      <c r="Q42" s="8">
        <f t="shared" si="27"/>
        <v>54857.581031249982</v>
      </c>
      <c r="R42" s="8">
        <f t="shared" si="28"/>
        <v>37534.326489697502</v>
      </c>
      <c r="S42" s="8">
        <f>O42*(1+$I$3)</f>
        <v>41390.867751793579</v>
      </c>
      <c r="T42" s="8">
        <f t="shared" si="30"/>
        <v>43843.006560937516</v>
      </c>
      <c r="U42" s="8">
        <f t="shared" si="31"/>
        <v>63086.218185937476</v>
      </c>
      <c r="V42" s="8">
        <f t="shared" si="32"/>
        <v>43164.475463152121</v>
      </c>
    </row>
    <row r="43" spans="1:23" x14ac:dyDescent="0.2">
      <c r="A43" s="23"/>
      <c r="B43" s="24" t="s">
        <v>39</v>
      </c>
      <c r="C43" s="25"/>
      <c r="D43" s="26"/>
      <c r="E43" s="6">
        <v>49325</v>
      </c>
      <c r="F43" s="8">
        <f t="shared" si="16"/>
        <v>49818.25</v>
      </c>
      <c r="G43" s="8">
        <f t="shared" si="17"/>
        <v>51051.374999999993</v>
      </c>
      <c r="H43" s="8">
        <f t="shared" si="18"/>
        <v>51791.25</v>
      </c>
      <c r="I43" s="8">
        <f t="shared" si="19"/>
        <v>56723.749999999993</v>
      </c>
      <c r="J43" s="8">
        <f t="shared" si="20"/>
        <v>50316.432500000003</v>
      </c>
      <c r="K43" s="8">
        <f t="shared" si="21"/>
        <v>52838.173124999987</v>
      </c>
      <c r="L43" s="8">
        <f t="shared" si="22"/>
        <v>54380.8125</v>
      </c>
      <c r="M43" s="8">
        <f t="shared" si="23"/>
        <v>65232.312499999985</v>
      </c>
      <c r="N43" s="8">
        <f t="shared" si="24"/>
        <v>50819.596825000001</v>
      </c>
      <c r="O43" s="8">
        <f t="shared" si="25"/>
        <v>54687.509184374983</v>
      </c>
      <c r="P43" s="8">
        <f t="shared" si="26"/>
        <v>57099.853125000001</v>
      </c>
      <c r="Q43" s="8">
        <f t="shared" si="27"/>
        <v>75017.159374999974</v>
      </c>
      <c r="R43" s="8">
        <f t="shared" si="28"/>
        <v>51327.792793250002</v>
      </c>
      <c r="S43" s="8">
        <f t="shared" si="29"/>
        <v>56601.5720058281</v>
      </c>
      <c r="T43" s="8">
        <f t="shared" si="30"/>
        <v>59954.845781250006</v>
      </c>
      <c r="U43" s="8">
        <f t="shared" si="31"/>
        <v>86269.733281249966</v>
      </c>
      <c r="V43" s="8">
        <f t="shared" si="32"/>
        <v>59026.961712237498</v>
      </c>
    </row>
    <row r="44" spans="1:23" x14ac:dyDescent="0.2">
      <c r="A44" s="23" t="s">
        <v>100</v>
      </c>
      <c r="B44" s="24" t="s">
        <v>30</v>
      </c>
      <c r="C44" s="25"/>
      <c r="D44" s="26"/>
      <c r="E44" s="6">
        <v>36069.75</v>
      </c>
      <c r="F44" s="8">
        <f t="shared" ref="F44:F49" si="33">E44*(1+$H$3)</f>
        <v>36430.447500000002</v>
      </c>
      <c r="G44" s="8">
        <f t="shared" ref="G44:G49" si="34">E44*(1+$I$3)</f>
        <v>37332.191249999996</v>
      </c>
      <c r="H44" s="8">
        <f t="shared" ref="H44:H49" si="35">E44*(1+$J$3)</f>
        <v>37873.237500000003</v>
      </c>
      <c r="I44" s="8">
        <f t="shared" ref="I44:I49" si="36">E44*(1+$K$3)</f>
        <v>41480.212499999994</v>
      </c>
      <c r="J44" s="8">
        <f t="shared" si="20"/>
        <v>36794.751974999999</v>
      </c>
      <c r="K44" s="8">
        <f t="shared" si="21"/>
        <v>38638.817943749993</v>
      </c>
      <c r="L44" s="8">
        <f t="shared" si="22"/>
        <v>39766.899375000008</v>
      </c>
      <c r="M44" s="8">
        <f t="shared" si="23"/>
        <v>47702.244374999987</v>
      </c>
      <c r="N44" s="8">
        <f t="shared" si="24"/>
        <v>37162.699494749999</v>
      </c>
      <c r="O44" s="8">
        <f t="shared" si="25"/>
        <v>39991.176571781238</v>
      </c>
      <c r="P44" s="8">
        <f t="shared" si="26"/>
        <v>41755.244343750011</v>
      </c>
      <c r="Q44" s="8">
        <f t="shared" si="27"/>
        <v>54857.581031249982</v>
      </c>
      <c r="R44" s="8">
        <f t="shared" si="28"/>
        <v>37534.326489697502</v>
      </c>
      <c r="S44" s="8">
        <f t="shared" si="29"/>
        <v>41390.867751793579</v>
      </c>
      <c r="T44" s="8">
        <f t="shared" si="30"/>
        <v>43843.006560937516</v>
      </c>
      <c r="U44" s="8">
        <f t="shared" si="31"/>
        <v>63086.218185937476</v>
      </c>
    </row>
    <row r="45" spans="1:23" x14ac:dyDescent="0.2">
      <c r="A45" s="23"/>
      <c r="B45" s="24" t="s">
        <v>39</v>
      </c>
      <c r="C45" s="25"/>
      <c r="D45" s="26"/>
      <c r="E45" s="6">
        <v>66823</v>
      </c>
      <c r="F45" s="8">
        <f t="shared" si="33"/>
        <v>67491.23</v>
      </c>
      <c r="G45" s="8">
        <f t="shared" si="34"/>
        <v>69161.804999999993</v>
      </c>
      <c r="H45" s="8">
        <f t="shared" si="35"/>
        <v>70164.150000000009</v>
      </c>
      <c r="I45" s="8">
        <f t="shared" si="36"/>
        <v>76846.45</v>
      </c>
      <c r="J45" s="8">
        <f t="shared" si="20"/>
        <v>68166.142299999992</v>
      </c>
      <c r="K45" s="8">
        <f t="shared" si="21"/>
        <v>71582.468174999987</v>
      </c>
      <c r="L45" s="8">
        <f t="shared" si="22"/>
        <v>73672.357500000013</v>
      </c>
      <c r="M45" s="8">
        <f t="shared" si="23"/>
        <v>88373.417499999996</v>
      </c>
      <c r="N45" s="8">
        <f t="shared" si="24"/>
        <v>68847.80372299999</v>
      </c>
      <c r="O45" s="8">
        <f t="shared" si="25"/>
        <v>74087.854561124987</v>
      </c>
      <c r="P45" s="8">
        <f t="shared" si="26"/>
        <v>77355.975375000024</v>
      </c>
      <c r="Q45" s="8">
        <f t="shared" si="27"/>
        <v>101629.43012499998</v>
      </c>
      <c r="R45" s="8">
        <f t="shared" si="28"/>
        <v>69536.281760229991</v>
      </c>
      <c r="S45" s="8">
        <f t="shared" si="29"/>
        <v>76680.929470764357</v>
      </c>
      <c r="T45" s="8">
        <f t="shared" si="30"/>
        <v>81223.774143750023</v>
      </c>
      <c r="U45" s="8">
        <f t="shared" si="31"/>
        <v>116873.84464374997</v>
      </c>
    </row>
    <row r="46" spans="1:23" x14ac:dyDescent="0.2">
      <c r="A46" s="23" t="s">
        <v>102</v>
      </c>
      <c r="B46" s="24" t="s">
        <v>30</v>
      </c>
      <c r="C46" s="25"/>
      <c r="D46" s="26"/>
      <c r="E46" s="6">
        <v>28691</v>
      </c>
      <c r="F46" s="8">
        <f t="shared" si="33"/>
        <v>28977.91</v>
      </c>
      <c r="G46" s="8">
        <f t="shared" si="34"/>
        <v>29695.184999999998</v>
      </c>
      <c r="H46" s="8">
        <f t="shared" si="35"/>
        <v>30125.550000000003</v>
      </c>
      <c r="I46" s="8">
        <f t="shared" si="36"/>
        <v>32994.649999999994</v>
      </c>
      <c r="J46" s="8">
        <f>F46*(1+$H$3)</f>
        <v>29267.6891</v>
      </c>
      <c r="K46" s="8">
        <f>G46*(1+$I$3)</f>
        <v>30734.516474999997</v>
      </c>
      <c r="L46" s="8">
        <f>H46*(1+$J$3)</f>
        <v>31631.827500000003</v>
      </c>
      <c r="M46" s="8">
        <f>I46*(1+$K$3)</f>
        <v>37943.847499999989</v>
      </c>
      <c r="N46" s="8">
        <f>J46*(1+$H$3)</f>
        <v>29560.365990999999</v>
      </c>
      <c r="O46" s="8">
        <f>K46*(1+$I$3)</f>
        <v>31810.224551624993</v>
      </c>
      <c r="P46" s="8">
        <f>L46*(1+$J$3)</f>
        <v>33213.418875000003</v>
      </c>
      <c r="Q46" s="8">
        <f>M46*(1+$K$3)</f>
        <v>43635.424624999985</v>
      </c>
      <c r="R46" s="8">
        <f>N46*(1+$H$3)</f>
        <v>29855.969650909999</v>
      </c>
      <c r="S46" s="8">
        <f>O46*(1+$I$3)</f>
        <v>32923.582410931864</v>
      </c>
      <c r="T46" s="8">
        <f>P46*(1+$J$3)</f>
        <v>34874.089818750006</v>
      </c>
      <c r="U46" s="8">
        <f>Q46*(1+$K$3)</f>
        <v>50180.73831874998</v>
      </c>
    </row>
    <row r="47" spans="1:23" x14ac:dyDescent="0.2">
      <c r="A47" s="23"/>
      <c r="B47" s="24" t="s">
        <v>39</v>
      </c>
      <c r="C47" s="25"/>
      <c r="D47" s="26"/>
      <c r="E47" s="6">
        <v>49325</v>
      </c>
      <c r="F47" s="8">
        <f t="shared" si="33"/>
        <v>49818.25</v>
      </c>
      <c r="G47" s="8">
        <f t="shared" si="34"/>
        <v>51051.374999999993</v>
      </c>
      <c r="H47" s="8">
        <f t="shared" si="35"/>
        <v>51791.25</v>
      </c>
      <c r="I47" s="8">
        <f t="shared" si="36"/>
        <v>56723.749999999993</v>
      </c>
      <c r="J47" s="8">
        <f t="shared" ref="J47" si="37">F47*(1+$H$3)</f>
        <v>50316.432500000003</v>
      </c>
      <c r="K47" s="8">
        <f t="shared" ref="K47" si="38">G47*(1+$I$3)</f>
        <v>52838.173124999987</v>
      </c>
      <c r="L47" s="8">
        <f t="shared" ref="L47" si="39">H47*(1+$J$3)</f>
        <v>54380.8125</v>
      </c>
      <c r="M47" s="8">
        <f t="shared" ref="M47" si="40">I47*(1+$K$3)</f>
        <v>65232.312499999985</v>
      </c>
      <c r="N47" s="8">
        <f t="shared" ref="N47" si="41">J47*(1+$H$3)</f>
        <v>50819.596825000001</v>
      </c>
      <c r="O47" s="8">
        <f t="shared" ref="O47" si="42">K47*(1+$I$3)</f>
        <v>54687.509184374983</v>
      </c>
      <c r="P47" s="8">
        <f t="shared" ref="P47" si="43">L47*(1+$J$3)</f>
        <v>57099.853125000001</v>
      </c>
      <c r="Q47" s="8">
        <f t="shared" ref="Q47" si="44">M47*(1+$K$3)</f>
        <v>75017.159374999974</v>
      </c>
      <c r="R47" s="8">
        <f t="shared" ref="R47" si="45">N47*(1+$H$3)</f>
        <v>51327.792793250002</v>
      </c>
      <c r="S47" s="8">
        <f t="shared" ref="S47" si="46">O47*(1+$I$3)</f>
        <v>56601.5720058281</v>
      </c>
      <c r="T47" s="8">
        <f t="shared" ref="T47" si="47">P47*(1+$J$3)</f>
        <v>59954.845781250006</v>
      </c>
      <c r="U47" s="8">
        <f t="shared" ref="U47" si="48">Q47*(1+$K$3)</f>
        <v>86269.733281249966</v>
      </c>
    </row>
    <row r="48" spans="1:23" x14ac:dyDescent="0.2">
      <c r="A48" s="23" t="s">
        <v>98</v>
      </c>
      <c r="B48" s="24" t="s">
        <v>30</v>
      </c>
      <c r="C48" s="25"/>
      <c r="D48" s="26"/>
      <c r="E48" s="6">
        <v>21789</v>
      </c>
      <c r="F48" s="8">
        <f t="shared" si="33"/>
        <v>22006.89</v>
      </c>
      <c r="G48" s="8">
        <f t="shared" si="34"/>
        <v>22551.614999999998</v>
      </c>
      <c r="H48" s="8">
        <f t="shared" si="35"/>
        <v>22878.45</v>
      </c>
      <c r="I48" s="8">
        <f t="shared" si="36"/>
        <v>25057.35</v>
      </c>
      <c r="J48" s="8">
        <f>F48*(1+$H$3)</f>
        <v>22226.958899999998</v>
      </c>
      <c r="K48" s="8">
        <f>G48*(1+$I$3)</f>
        <v>23340.921524999994</v>
      </c>
      <c r="L48" s="8">
        <f>H48*(1+$J$3)</f>
        <v>24022.372500000001</v>
      </c>
      <c r="M48" s="8">
        <f>I48*(1+$K$3)</f>
        <v>28815.952499999996</v>
      </c>
      <c r="N48" s="8">
        <f>J48*(1+$H$3)</f>
        <v>22449.228488999997</v>
      </c>
      <c r="O48" s="8">
        <f>K48*(1+$I$3)</f>
        <v>24157.853778374993</v>
      </c>
      <c r="P48" s="8">
        <f>L48*(1+$J$3)</f>
        <v>25223.491125000004</v>
      </c>
      <c r="Q48" s="8">
        <f>M48*(1+$K$3)</f>
        <v>33138.34537499999</v>
      </c>
      <c r="R48" s="8">
        <f>N48*(1+$H$3)</f>
        <v>22673.720773889996</v>
      </c>
      <c r="S48" s="8">
        <f>O48*(1+$I$3)</f>
        <v>25003.378660618117</v>
      </c>
      <c r="T48" s="8">
        <f>P48*(1+$J$3)</f>
        <v>26484.665681250004</v>
      </c>
      <c r="U48" s="8">
        <f>Q48*(1+$K$3)</f>
        <v>38109.097181249985</v>
      </c>
    </row>
    <row r="49" spans="1:21" x14ac:dyDescent="0.2">
      <c r="A49" s="23"/>
      <c r="B49" s="24" t="s">
        <v>39</v>
      </c>
      <c r="C49" s="25"/>
      <c r="D49" s="26"/>
      <c r="E49" s="6">
        <v>24926</v>
      </c>
      <c r="F49" s="8">
        <f t="shared" si="33"/>
        <v>25175.260000000002</v>
      </c>
      <c r="G49" s="8">
        <f t="shared" si="34"/>
        <v>25798.409999999996</v>
      </c>
      <c r="H49" s="8">
        <f t="shared" si="35"/>
        <v>26172.300000000003</v>
      </c>
      <c r="I49" s="8">
        <f t="shared" si="36"/>
        <v>28664.899999999998</v>
      </c>
      <c r="J49" s="8">
        <f t="shared" ref="J49" si="49">F49*(1+$H$3)</f>
        <v>25427.012600000002</v>
      </c>
      <c r="K49" s="8">
        <f t="shared" ref="K49" si="50">G49*(1+$I$3)</f>
        <v>26701.354349999994</v>
      </c>
      <c r="L49" s="8">
        <f t="shared" ref="L49" si="51">H49*(1+$J$3)</f>
        <v>27480.915000000005</v>
      </c>
      <c r="M49" s="8">
        <f t="shared" ref="M49" si="52">I49*(1+$K$3)</f>
        <v>32964.634999999995</v>
      </c>
      <c r="N49" s="8">
        <f t="shared" ref="N49" si="53">J49*(1+$H$3)</f>
        <v>25681.282726000001</v>
      </c>
      <c r="O49" s="8">
        <f t="shared" ref="O49" si="54">K49*(1+$I$3)</f>
        <v>27635.901752249993</v>
      </c>
      <c r="P49" s="8">
        <f t="shared" ref="P49" si="55">L49*(1+$J$3)</f>
        <v>28854.960750000006</v>
      </c>
      <c r="Q49" s="8">
        <f t="shared" ref="Q49" si="56">M49*(1+$K$3)</f>
        <v>37909.330249999992</v>
      </c>
      <c r="R49" s="8">
        <f t="shared" ref="R49" si="57">N49*(1+$H$3)</f>
        <v>25938.095553260002</v>
      </c>
      <c r="S49" s="8">
        <f t="shared" ref="S49" si="58">O49*(1+$I$3)</f>
        <v>28603.15831357874</v>
      </c>
      <c r="T49" s="8">
        <f t="shared" ref="T49" si="59">P49*(1+$J$3)</f>
        <v>30297.708787500007</v>
      </c>
      <c r="U49" s="8">
        <f t="shared" ref="U49" si="60">Q49*(1+$K$3)</f>
        <v>43595.729787499986</v>
      </c>
    </row>
    <row r="51" spans="1:21" x14ac:dyDescent="0.2">
      <c r="A51" s="1" t="s">
        <v>46</v>
      </c>
      <c r="B51" s="1" t="s">
        <v>47</v>
      </c>
    </row>
    <row r="55" spans="1:21" x14ac:dyDescent="0.2">
      <c r="J55" t="s">
        <v>103</v>
      </c>
    </row>
    <row r="57" spans="1:21" x14ac:dyDescent="0.2">
      <c r="D57" t="s">
        <v>103</v>
      </c>
    </row>
  </sheetData>
  <mergeCells count="86">
    <mergeCell ref="A23:A24"/>
    <mergeCell ref="B23:B24"/>
    <mergeCell ref="C23:C24"/>
    <mergeCell ref="D23:D24"/>
    <mergeCell ref="A31:A32"/>
    <mergeCell ref="B31:B32"/>
    <mergeCell ref="C31:C32"/>
    <mergeCell ref="D31:D32"/>
    <mergeCell ref="A27:A28"/>
    <mergeCell ref="B27:B28"/>
    <mergeCell ref="C27:C28"/>
    <mergeCell ref="D27:D28"/>
    <mergeCell ref="A29:A30"/>
    <mergeCell ref="B29:B30"/>
    <mergeCell ref="C29:C30"/>
    <mergeCell ref="D29:D30"/>
    <mergeCell ref="A15:A18"/>
    <mergeCell ref="B15:B18"/>
    <mergeCell ref="C15:C18"/>
    <mergeCell ref="D15:D18"/>
    <mergeCell ref="A19:A22"/>
    <mergeCell ref="B19:B22"/>
    <mergeCell ref="C19:C22"/>
    <mergeCell ref="D19:D22"/>
    <mergeCell ref="C9:C10"/>
    <mergeCell ref="D9:D10"/>
    <mergeCell ref="A11:A14"/>
    <mergeCell ref="B11:B14"/>
    <mergeCell ref="C11:C14"/>
    <mergeCell ref="D11:D14"/>
    <mergeCell ref="A46:A47"/>
    <mergeCell ref="B46:D46"/>
    <mergeCell ref="B47:D47"/>
    <mergeCell ref="A48:A49"/>
    <mergeCell ref="B48:D48"/>
    <mergeCell ref="B49:D49"/>
    <mergeCell ref="A42:A43"/>
    <mergeCell ref="B42:D42"/>
    <mergeCell ref="B43:D43"/>
    <mergeCell ref="A44:A45"/>
    <mergeCell ref="B44:D44"/>
    <mergeCell ref="B45:D45"/>
    <mergeCell ref="A38:A39"/>
    <mergeCell ref="B38:D38"/>
    <mergeCell ref="B40:D40"/>
    <mergeCell ref="B39:D39"/>
    <mergeCell ref="A40:A41"/>
    <mergeCell ref="B41:D41"/>
    <mergeCell ref="F34:I34"/>
    <mergeCell ref="J34:M34"/>
    <mergeCell ref="N34:Q34"/>
    <mergeCell ref="R34:U34"/>
    <mergeCell ref="A36:A37"/>
    <mergeCell ref="B36:D36"/>
    <mergeCell ref="B37:D37"/>
    <mergeCell ref="E25:E26"/>
    <mergeCell ref="E27:E28"/>
    <mergeCell ref="E29:E30"/>
    <mergeCell ref="E31:E32"/>
    <mergeCell ref="A34:D34"/>
    <mergeCell ref="A25:A26"/>
    <mergeCell ref="B25:B26"/>
    <mergeCell ref="C25:C26"/>
    <mergeCell ref="D25:D26"/>
    <mergeCell ref="E23:E24"/>
    <mergeCell ref="A2:D2"/>
    <mergeCell ref="H2:K2"/>
    <mergeCell ref="L2:O2"/>
    <mergeCell ref="P2:S2"/>
    <mergeCell ref="E7:E8"/>
    <mergeCell ref="E9:E10"/>
    <mergeCell ref="E11:E14"/>
    <mergeCell ref="E15:E18"/>
    <mergeCell ref="E19:E22"/>
    <mergeCell ref="A7:A8"/>
    <mergeCell ref="B7:B8"/>
    <mergeCell ref="C7:C8"/>
    <mergeCell ref="D7:D8"/>
    <mergeCell ref="A9:A10"/>
    <mergeCell ref="B9:B10"/>
    <mergeCell ref="T2:W2"/>
    <mergeCell ref="E5:E6"/>
    <mergeCell ref="A5:A6"/>
    <mergeCell ref="B5:B6"/>
    <mergeCell ref="C5:C6"/>
    <mergeCell ref="D5:D6"/>
  </mergeCells>
  <hyperlinks>
    <hyperlink ref="A1" r:id="rId1" xr:uid="{00000000-0004-0000-0200-000000000000}"/>
    <hyperlink ref="G1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5"/>
  <sheetViews>
    <sheetView topLeftCell="A31" workbookViewId="0">
      <selection activeCell="C53" sqref="C53"/>
    </sheetView>
  </sheetViews>
  <sheetFormatPr baseColWidth="10" defaultColWidth="11" defaultRowHeight="16" x14ac:dyDescent="0.2"/>
  <cols>
    <col min="1" max="1" width="49" bestFit="1" customWidth="1"/>
    <col min="3" max="3" width="21.6640625" customWidth="1"/>
    <col min="4" max="4" width="16.33203125" customWidth="1"/>
    <col min="8" max="23" width="11.83203125" bestFit="1" customWidth="1"/>
  </cols>
  <sheetData>
    <row r="1" spans="1:23" ht="21" customHeight="1" x14ac:dyDescent="0.2">
      <c r="A1" s="7" t="s">
        <v>26</v>
      </c>
      <c r="G1" s="7" t="s">
        <v>50</v>
      </c>
    </row>
    <row r="2" spans="1:23" x14ac:dyDescent="0.2">
      <c r="A2" s="23" t="s">
        <v>24</v>
      </c>
      <c r="B2" s="23"/>
      <c r="C2" s="23"/>
      <c r="D2" s="23"/>
      <c r="E2" s="1" t="s">
        <v>0</v>
      </c>
      <c r="F2" s="1" t="s">
        <v>1</v>
      </c>
      <c r="G2" s="1" t="s">
        <v>2</v>
      </c>
      <c r="H2" s="23" t="s">
        <v>3</v>
      </c>
      <c r="I2" s="23"/>
      <c r="J2" s="23"/>
      <c r="K2" s="23"/>
      <c r="L2" s="23" t="s">
        <v>4</v>
      </c>
      <c r="M2" s="23"/>
      <c r="N2" s="23"/>
      <c r="O2" s="23"/>
      <c r="P2" s="23" t="s">
        <v>5</v>
      </c>
      <c r="Q2" s="23"/>
      <c r="R2" s="23"/>
      <c r="S2" s="23"/>
      <c r="T2" s="23" t="s">
        <v>6</v>
      </c>
      <c r="U2" s="23"/>
      <c r="V2" s="23"/>
      <c r="W2" s="23"/>
    </row>
    <row r="3" spans="1:23" x14ac:dyDescent="0.2">
      <c r="A3" s="1"/>
      <c r="B3" s="1"/>
      <c r="C3" s="1"/>
      <c r="D3" s="1"/>
      <c r="E3" s="1"/>
      <c r="F3" s="1"/>
      <c r="G3" s="1"/>
      <c r="H3" s="3">
        <v>0.01</v>
      </c>
      <c r="I3" s="4">
        <v>3.5000000000000003E-2</v>
      </c>
      <c r="J3" s="3">
        <v>0.05</v>
      </c>
      <c r="K3" s="3">
        <v>0.15</v>
      </c>
      <c r="L3" s="3">
        <v>0.01</v>
      </c>
      <c r="M3" s="4">
        <v>3.5000000000000003E-2</v>
      </c>
      <c r="N3" s="3">
        <v>0.05</v>
      </c>
      <c r="O3" s="3">
        <v>0.15</v>
      </c>
      <c r="P3" s="3">
        <v>0.01</v>
      </c>
      <c r="Q3" s="4">
        <v>3.5000000000000003E-2</v>
      </c>
      <c r="R3" s="3">
        <v>0.05</v>
      </c>
      <c r="S3" s="3">
        <v>0.15</v>
      </c>
      <c r="T3" s="3">
        <v>0.01</v>
      </c>
      <c r="U3" s="4">
        <v>3.5000000000000003E-2</v>
      </c>
      <c r="V3" s="3">
        <v>0.05</v>
      </c>
      <c r="W3" s="3">
        <v>0.15</v>
      </c>
    </row>
    <row r="4" spans="1:23" ht="34" x14ac:dyDescent="0.2">
      <c r="A4" s="17" t="s">
        <v>96</v>
      </c>
      <c r="B4" s="17" t="s">
        <v>25</v>
      </c>
      <c r="C4" s="17" t="s">
        <v>53</v>
      </c>
      <c r="D4" s="17" t="s">
        <v>54</v>
      </c>
      <c r="E4" s="5">
        <v>1</v>
      </c>
      <c r="F4" s="1" t="s">
        <v>7</v>
      </c>
      <c r="G4" s="6">
        <f>MAX('Agenda for Change'!G4*105%,('Agenda for Change'!G4+1034))</f>
        <v>19039</v>
      </c>
      <c r="H4" s="8">
        <f>G4*(1+$H$3)</f>
        <v>19229.39</v>
      </c>
      <c r="I4" s="8">
        <f>G4*(1+$I$3)</f>
        <v>19705.364999999998</v>
      </c>
      <c r="J4" s="8">
        <f>G4*(1+$J$3)</f>
        <v>19990.95</v>
      </c>
      <c r="K4" s="8">
        <f>G4*(1+$K$3)</f>
        <v>21894.85</v>
      </c>
      <c r="L4" s="8">
        <f>H4*(1+$H$3)</f>
        <v>19421.6839</v>
      </c>
      <c r="M4" s="8">
        <f>I4*(1+$I$3)</f>
        <v>20395.052774999996</v>
      </c>
      <c r="N4" s="8">
        <f>J4*(1+$J$3)</f>
        <v>20990.497500000001</v>
      </c>
      <c r="O4" s="8">
        <f>K4*(1+$K$3)</f>
        <v>25179.077499999996</v>
      </c>
      <c r="P4" s="8">
        <f>L4*(1+$H$3)</f>
        <v>19615.900739000001</v>
      </c>
      <c r="Q4" s="8">
        <f>M4*(1+$I$3)</f>
        <v>21108.879622124994</v>
      </c>
      <c r="R4" s="8">
        <f>N4*(1+$J$3)</f>
        <v>22040.022375000004</v>
      </c>
      <c r="S4" s="8">
        <f>O4*(1+$K$3)</f>
        <v>28955.939124999994</v>
      </c>
      <c r="T4" s="8">
        <f>P4*(1+$H$3)</f>
        <v>19812.059746390001</v>
      </c>
      <c r="U4" s="8">
        <f>Q4*(1+$I$3)</f>
        <v>21847.690408899369</v>
      </c>
      <c r="V4" s="8">
        <f>R4*(1+$J$3)</f>
        <v>23142.023493750006</v>
      </c>
      <c r="W4" s="8">
        <f>S4*(1+$K$3)</f>
        <v>33299.329993749991</v>
      </c>
    </row>
    <row r="5" spans="1:23" x14ac:dyDescent="0.2">
      <c r="A5" s="27" t="s">
        <v>52</v>
      </c>
      <c r="B5" s="27" t="s">
        <v>51</v>
      </c>
      <c r="C5" s="27" t="s">
        <v>55</v>
      </c>
      <c r="D5" s="27" t="s">
        <v>56</v>
      </c>
      <c r="E5" s="23">
        <v>2</v>
      </c>
      <c r="F5" s="1" t="s">
        <v>8</v>
      </c>
      <c r="G5" s="6">
        <f>MAX('Agenda for Change'!G5*105%,('Agenda for Change'!G5+1034))</f>
        <v>19039</v>
      </c>
      <c r="H5" s="8">
        <f t="shared" ref="H5:H32" si="0">G5*(1+$H$3)</f>
        <v>19229.39</v>
      </c>
      <c r="I5" s="8">
        <f t="shared" ref="I5:I32" si="1">G5*(1+$I$3)</f>
        <v>19705.364999999998</v>
      </c>
      <c r="J5" s="8">
        <f t="shared" ref="J5:J32" si="2">G5*(1+$J$3)</f>
        <v>19990.95</v>
      </c>
      <c r="K5" s="8">
        <f t="shared" ref="K5:K32" si="3">G5*(1+$K$3)</f>
        <v>21894.85</v>
      </c>
      <c r="L5" s="8">
        <f t="shared" ref="L5:L32" si="4">H5*(1+$H$3)</f>
        <v>19421.6839</v>
      </c>
      <c r="M5" s="8">
        <f t="shared" ref="M5:M32" si="5">I5*(1+$I$3)</f>
        <v>20395.052774999996</v>
      </c>
      <c r="N5" s="8">
        <f t="shared" ref="N5:N32" si="6">J5*(1+$J$3)</f>
        <v>20990.497500000001</v>
      </c>
      <c r="O5" s="8">
        <f t="shared" ref="O5:O31" si="7">K5*(1+$K$3)</f>
        <v>25179.077499999996</v>
      </c>
      <c r="P5" s="8">
        <f t="shared" ref="P5:P32" si="8">L5*(1+$H$3)</f>
        <v>19615.900739000001</v>
      </c>
      <c r="Q5" s="8">
        <f t="shared" ref="Q5:Q32" si="9">M5*(1+$I$3)</f>
        <v>21108.879622124994</v>
      </c>
      <c r="R5" s="8">
        <f t="shared" ref="R5:R32" si="10">N5*(1+$J$3)</f>
        <v>22040.022375000004</v>
      </c>
      <c r="S5" s="8">
        <f t="shared" ref="S5:S31" si="11">O5*(1+$K$3)</f>
        <v>28955.939124999994</v>
      </c>
      <c r="T5" s="8">
        <f t="shared" ref="T5:T32" si="12">P5*(1+$H$3)</f>
        <v>19812.059746390001</v>
      </c>
      <c r="U5" s="8">
        <f t="shared" ref="U5:U32" si="13">Q5*(1+$I$3)</f>
        <v>21847.690408899369</v>
      </c>
      <c r="V5" s="8">
        <f t="shared" ref="V5:V32" si="14">R5*(1+$J$3)</f>
        <v>23142.023493750006</v>
      </c>
      <c r="W5" s="8">
        <f t="shared" ref="W5:W31" si="15">S5*(1+$K$3)</f>
        <v>33299.329993749991</v>
      </c>
    </row>
    <row r="6" spans="1:23" x14ac:dyDescent="0.2">
      <c r="A6" s="29"/>
      <c r="B6" s="29"/>
      <c r="C6" s="29"/>
      <c r="D6" s="29"/>
      <c r="E6" s="23"/>
      <c r="F6" s="1" t="s">
        <v>9</v>
      </c>
      <c r="G6" s="6">
        <f>MAX('Agenda for Change'!G6*105%,('Agenda for Change'!G6+1034))</f>
        <v>20371</v>
      </c>
      <c r="H6" s="8">
        <f t="shared" si="0"/>
        <v>20574.71</v>
      </c>
      <c r="I6" s="8">
        <f t="shared" si="1"/>
        <v>21083.984999999997</v>
      </c>
      <c r="J6" s="8">
        <f t="shared" si="2"/>
        <v>21389.55</v>
      </c>
      <c r="K6" s="8">
        <f t="shared" si="3"/>
        <v>23426.649999999998</v>
      </c>
      <c r="L6" s="8">
        <f t="shared" si="4"/>
        <v>20780.4571</v>
      </c>
      <c r="M6" s="8">
        <f t="shared" si="5"/>
        <v>21821.924474999996</v>
      </c>
      <c r="N6" s="8">
        <f t="shared" si="6"/>
        <v>22459.0275</v>
      </c>
      <c r="O6" s="8">
        <f t="shared" si="7"/>
        <v>26940.647499999995</v>
      </c>
      <c r="P6" s="8">
        <f t="shared" si="8"/>
        <v>20988.261671</v>
      </c>
      <c r="Q6" s="8">
        <f t="shared" si="9"/>
        <v>22585.691831624994</v>
      </c>
      <c r="R6" s="8">
        <f t="shared" si="10"/>
        <v>23581.978875000001</v>
      </c>
      <c r="S6" s="8">
        <f t="shared" si="11"/>
        <v>30981.744624999992</v>
      </c>
      <c r="T6" s="8">
        <f t="shared" si="12"/>
        <v>21198.144287710002</v>
      </c>
      <c r="U6" s="8">
        <f>Q6*(1+$I$3)</f>
        <v>23376.191045731866</v>
      </c>
      <c r="V6" s="8">
        <f t="shared" si="14"/>
        <v>24761.07781875</v>
      </c>
      <c r="W6" s="8">
        <f t="shared" si="15"/>
        <v>35629.006318749991</v>
      </c>
    </row>
    <row r="7" spans="1:23" x14ac:dyDescent="0.2">
      <c r="A7" s="27" t="s">
        <v>57</v>
      </c>
      <c r="B7" s="27" t="s">
        <v>58</v>
      </c>
      <c r="C7" s="27" t="s">
        <v>60</v>
      </c>
      <c r="D7" s="27" t="s">
        <v>61</v>
      </c>
      <c r="E7" s="23">
        <v>3</v>
      </c>
      <c r="F7" s="1" t="s">
        <v>8</v>
      </c>
      <c r="G7" s="6">
        <f>MAX('Agenda for Change'!G7*105%,('Agenda for Change'!G7+1034))</f>
        <v>20771</v>
      </c>
      <c r="H7" s="8">
        <f t="shared" si="0"/>
        <v>20978.71</v>
      </c>
      <c r="I7" s="8">
        <f t="shared" si="1"/>
        <v>21497.984999999997</v>
      </c>
      <c r="J7" s="8">
        <f t="shared" si="2"/>
        <v>21809.55</v>
      </c>
      <c r="K7" s="8">
        <f t="shared" si="3"/>
        <v>23886.649999999998</v>
      </c>
      <c r="L7" s="8">
        <f t="shared" si="4"/>
        <v>21188.497100000001</v>
      </c>
      <c r="M7" s="8">
        <f t="shared" si="5"/>
        <v>22250.414474999994</v>
      </c>
      <c r="N7" s="8">
        <f t="shared" si="6"/>
        <v>22900.0275</v>
      </c>
      <c r="O7" s="8">
        <f t="shared" si="7"/>
        <v>27469.647499999995</v>
      </c>
      <c r="P7" s="8">
        <f t="shared" si="8"/>
        <v>21400.382071</v>
      </c>
      <c r="Q7" s="8">
        <f t="shared" si="9"/>
        <v>23029.178981624991</v>
      </c>
      <c r="R7" s="8">
        <f t="shared" si="10"/>
        <v>24045.028875</v>
      </c>
      <c r="S7" s="8">
        <f t="shared" si="11"/>
        <v>31590.094624999991</v>
      </c>
      <c r="T7" s="8">
        <f t="shared" si="12"/>
        <v>21614.385891710001</v>
      </c>
      <c r="U7" s="8">
        <f t="shared" si="13"/>
        <v>23835.200245981865</v>
      </c>
      <c r="V7" s="8">
        <f t="shared" si="14"/>
        <v>25247.280318749999</v>
      </c>
      <c r="W7" s="8">
        <f t="shared" si="15"/>
        <v>36328.608818749984</v>
      </c>
    </row>
    <row r="8" spans="1:23" x14ac:dyDescent="0.2">
      <c r="A8" s="29"/>
      <c r="B8" s="29"/>
      <c r="C8" s="29"/>
      <c r="D8" s="29"/>
      <c r="E8" s="23"/>
      <c r="F8" s="1" t="s">
        <v>9</v>
      </c>
      <c r="G8" s="6">
        <f>MAX('Agenda for Change'!G8*105%,('Agenda for Change'!G8+1034))</f>
        <v>22199.100000000002</v>
      </c>
      <c r="H8" s="8">
        <f t="shared" si="0"/>
        <v>22421.091000000004</v>
      </c>
      <c r="I8" s="8">
        <f t="shared" si="1"/>
        <v>22976.068500000001</v>
      </c>
      <c r="J8" s="8">
        <f t="shared" si="2"/>
        <v>23309.055000000004</v>
      </c>
      <c r="K8" s="8">
        <f t="shared" si="3"/>
        <v>25528.965</v>
      </c>
      <c r="L8" s="8">
        <f t="shared" si="4"/>
        <v>22645.301910000006</v>
      </c>
      <c r="M8" s="8">
        <f t="shared" si="5"/>
        <v>23780.230897499998</v>
      </c>
      <c r="N8" s="8">
        <f t="shared" si="6"/>
        <v>24474.507750000004</v>
      </c>
      <c r="O8" s="8">
        <f t="shared" si="7"/>
        <v>29358.309749999997</v>
      </c>
      <c r="P8" s="8">
        <f t="shared" si="8"/>
        <v>22871.754929100007</v>
      </c>
      <c r="Q8" s="8">
        <f t="shared" si="9"/>
        <v>24612.538978912497</v>
      </c>
      <c r="R8" s="8">
        <f t="shared" si="10"/>
        <v>25698.233137500007</v>
      </c>
      <c r="S8" s="8">
        <f t="shared" si="11"/>
        <v>33762.056212499992</v>
      </c>
      <c r="T8" s="8">
        <f t="shared" si="12"/>
        <v>23100.472478391006</v>
      </c>
      <c r="U8" s="8">
        <f t="shared" si="13"/>
        <v>25473.977843174431</v>
      </c>
      <c r="V8" s="8">
        <f t="shared" si="14"/>
        <v>26983.14479437501</v>
      </c>
      <c r="W8" s="8">
        <f t="shared" si="15"/>
        <v>38826.364644374989</v>
      </c>
    </row>
    <row r="9" spans="1:23" x14ac:dyDescent="0.2">
      <c r="A9" s="27" t="s">
        <v>63</v>
      </c>
      <c r="B9" s="27" t="s">
        <v>62</v>
      </c>
      <c r="C9" s="27" t="s">
        <v>59</v>
      </c>
      <c r="D9" s="27" t="s">
        <v>64</v>
      </c>
      <c r="E9" s="23">
        <v>4</v>
      </c>
      <c r="F9" s="1" t="s">
        <v>10</v>
      </c>
      <c r="G9" s="6">
        <f>MAX('Agenda for Change'!G9*105%,('Agenda for Change'!G9+1034))</f>
        <v>22986.600000000002</v>
      </c>
      <c r="H9" s="8">
        <f t="shared" si="0"/>
        <v>23216.466000000004</v>
      </c>
      <c r="I9" s="8">
        <f t="shared" si="1"/>
        <v>23791.131000000001</v>
      </c>
      <c r="J9" s="8">
        <f t="shared" si="2"/>
        <v>24135.930000000004</v>
      </c>
      <c r="K9" s="8">
        <f t="shared" si="3"/>
        <v>26434.59</v>
      </c>
      <c r="L9" s="8">
        <f t="shared" si="4"/>
        <v>23448.630660000003</v>
      </c>
      <c r="M9" s="8">
        <f t="shared" si="5"/>
        <v>24623.820584999998</v>
      </c>
      <c r="N9" s="8">
        <f t="shared" si="6"/>
        <v>25342.726500000004</v>
      </c>
      <c r="O9" s="8">
        <f t="shared" si="7"/>
        <v>30399.778499999997</v>
      </c>
      <c r="P9" s="8">
        <f t="shared" si="8"/>
        <v>23683.116966600002</v>
      </c>
      <c r="Q9" s="8">
        <f t="shared" si="9"/>
        <v>25485.654305474996</v>
      </c>
      <c r="R9" s="8">
        <f t="shared" si="10"/>
        <v>26609.862825000007</v>
      </c>
      <c r="S9" s="8">
        <f t="shared" si="11"/>
        <v>34959.745274999994</v>
      </c>
      <c r="T9" s="8">
        <f t="shared" si="12"/>
        <v>23919.948136266001</v>
      </c>
      <c r="U9" s="8">
        <f t="shared" si="13"/>
        <v>26377.652206166618</v>
      </c>
      <c r="V9" s="8">
        <f t="shared" si="14"/>
        <v>27940.355966250008</v>
      </c>
      <c r="W9" s="8">
        <f t="shared" si="15"/>
        <v>40203.70706624999</v>
      </c>
    </row>
    <row r="10" spans="1:23" x14ac:dyDescent="0.2">
      <c r="A10" s="29"/>
      <c r="B10" s="29"/>
      <c r="C10" s="29"/>
      <c r="D10" s="29"/>
      <c r="E10" s="23"/>
      <c r="F10" s="1" t="s">
        <v>11</v>
      </c>
      <c r="G10" s="6">
        <f>MAX('Agenda for Change'!G10*105%,('Agenda for Change'!G10+1034))</f>
        <v>25364.850000000002</v>
      </c>
      <c r="H10" s="8">
        <f t="shared" si="0"/>
        <v>25618.498500000002</v>
      </c>
      <c r="I10" s="8">
        <f t="shared" si="1"/>
        <v>26252.619750000002</v>
      </c>
      <c r="J10" s="8">
        <f t="shared" si="2"/>
        <v>26633.092500000002</v>
      </c>
      <c r="K10" s="8">
        <f t="shared" si="3"/>
        <v>29169.577499999999</v>
      </c>
      <c r="L10" s="8">
        <f t="shared" si="4"/>
        <v>25874.683485000001</v>
      </c>
      <c r="M10" s="8">
        <f t="shared" si="5"/>
        <v>27171.461441250001</v>
      </c>
      <c r="N10" s="8">
        <f t="shared" si="6"/>
        <v>27964.747125000005</v>
      </c>
      <c r="O10" s="8">
        <f t="shared" si="7"/>
        <v>33545.014124999994</v>
      </c>
      <c r="P10" s="8">
        <f t="shared" si="8"/>
        <v>26133.430319850002</v>
      </c>
      <c r="Q10" s="8">
        <f t="shared" si="9"/>
        <v>28122.462591693748</v>
      </c>
      <c r="R10" s="8">
        <f t="shared" si="10"/>
        <v>29362.984481250005</v>
      </c>
      <c r="S10" s="8">
        <f t="shared" si="11"/>
        <v>38576.766243749989</v>
      </c>
      <c r="T10" s="8">
        <f t="shared" si="12"/>
        <v>26394.764623048501</v>
      </c>
      <c r="U10" s="8">
        <f t="shared" si="13"/>
        <v>29106.748782403025</v>
      </c>
      <c r="V10" s="8">
        <f>R10*(1+$J$3)</f>
        <v>30831.133705312506</v>
      </c>
      <c r="W10" s="8">
        <f t="shared" si="15"/>
        <v>44363.281180312486</v>
      </c>
    </row>
    <row r="11" spans="1:23" x14ac:dyDescent="0.2">
      <c r="A11" s="27" t="s">
        <v>37</v>
      </c>
      <c r="B11" s="27" t="s">
        <v>65</v>
      </c>
      <c r="C11" s="27" t="s">
        <v>66</v>
      </c>
      <c r="D11" s="27" t="s">
        <v>67</v>
      </c>
      <c r="E11" s="23">
        <v>5</v>
      </c>
      <c r="F11" s="1" t="s">
        <v>8</v>
      </c>
      <c r="G11" s="6">
        <f>MAX('Agenda for Change'!G11*105%,('Agenda for Change'!G11+1034))</f>
        <v>26152.350000000002</v>
      </c>
      <c r="H11" s="8">
        <f t="shared" si="0"/>
        <v>26413.873500000002</v>
      </c>
      <c r="I11" s="8">
        <f t="shared" si="1"/>
        <v>27067.682250000002</v>
      </c>
      <c r="J11" s="8">
        <f t="shared" si="2"/>
        <v>27459.967500000002</v>
      </c>
      <c r="K11" s="8">
        <f t="shared" si="3"/>
        <v>30075.202499999999</v>
      </c>
      <c r="L11" s="8">
        <f t="shared" si="4"/>
        <v>26678.012235000002</v>
      </c>
      <c r="M11" s="8">
        <f t="shared" si="5"/>
        <v>28015.051128750001</v>
      </c>
      <c r="N11" s="8">
        <f t="shared" si="6"/>
        <v>28832.965875000005</v>
      </c>
      <c r="O11" s="8">
        <f t="shared" si="7"/>
        <v>34586.482874999994</v>
      </c>
      <c r="P11" s="8">
        <f t="shared" si="8"/>
        <v>26944.792357350001</v>
      </c>
      <c r="Q11" s="8">
        <f t="shared" si="9"/>
        <v>28995.577918256247</v>
      </c>
      <c r="R11" s="8">
        <f t="shared" si="10"/>
        <v>30274.614168750006</v>
      </c>
      <c r="S11" s="8">
        <f t="shared" si="11"/>
        <v>39774.455306249991</v>
      </c>
      <c r="T11" s="8">
        <f t="shared" si="12"/>
        <v>27214.240280923503</v>
      </c>
      <c r="U11" s="8">
        <f t="shared" si="13"/>
        <v>30010.423145395212</v>
      </c>
      <c r="V11" s="8">
        <f t="shared" si="14"/>
        <v>31788.344877187508</v>
      </c>
      <c r="W11" s="8">
        <f t="shared" si="15"/>
        <v>45740.623602187487</v>
      </c>
    </row>
    <row r="12" spans="1:23" x14ac:dyDescent="0.2">
      <c r="A12" s="28"/>
      <c r="B12" s="28"/>
      <c r="C12" s="28"/>
      <c r="D12" s="28"/>
      <c r="E12" s="23"/>
      <c r="F12" s="1" t="s">
        <v>12</v>
      </c>
      <c r="G12" s="6">
        <f>MAX('Agenda for Change'!G12*105%,('Agenda for Change'!G12+1034))</f>
        <v>28318.5</v>
      </c>
      <c r="H12" s="8">
        <f t="shared" si="0"/>
        <v>28601.685000000001</v>
      </c>
      <c r="I12" s="8">
        <f t="shared" si="1"/>
        <v>29309.647499999999</v>
      </c>
      <c r="J12" s="8">
        <f t="shared" si="2"/>
        <v>29734.425000000003</v>
      </c>
      <c r="K12" s="8">
        <f t="shared" si="3"/>
        <v>32566.274999999998</v>
      </c>
      <c r="L12" s="8">
        <f t="shared" si="4"/>
        <v>28887.701850000001</v>
      </c>
      <c r="M12" s="8">
        <f t="shared" si="5"/>
        <v>30335.485162499997</v>
      </c>
      <c r="N12" s="8">
        <f t="shared" si="6"/>
        <v>31221.146250000005</v>
      </c>
      <c r="O12" s="8">
        <f t="shared" si="7"/>
        <v>37451.216249999998</v>
      </c>
      <c r="P12" s="8">
        <f t="shared" si="8"/>
        <v>29176.578868500001</v>
      </c>
      <c r="Q12" s="8">
        <f t="shared" si="9"/>
        <v>31397.227143187494</v>
      </c>
      <c r="R12" s="8">
        <f t="shared" si="10"/>
        <v>32782.203562500006</v>
      </c>
      <c r="S12" s="8">
        <f t="shared" si="11"/>
        <v>43068.898687499997</v>
      </c>
      <c r="T12" s="8">
        <f t="shared" si="12"/>
        <v>29468.344657185</v>
      </c>
      <c r="U12" s="8">
        <f t="shared" si="13"/>
        <v>32496.130093199055</v>
      </c>
      <c r="V12" s="8">
        <f t="shared" si="14"/>
        <v>34421.31374062501</v>
      </c>
      <c r="W12" s="8">
        <f>S12*(1+$K$3)</f>
        <v>49529.233490624996</v>
      </c>
    </row>
    <row r="13" spans="1:23" x14ac:dyDescent="0.2">
      <c r="A13" s="28"/>
      <c r="B13" s="28"/>
      <c r="C13" s="28"/>
      <c r="D13" s="28"/>
      <c r="E13" s="23"/>
      <c r="F13" s="1" t="s">
        <v>13</v>
      </c>
      <c r="G13" s="6">
        <f>MAX('Agenda for Change'!G13*105%,('Agenda for Change'!G13+1034))</f>
        <v>28786.800000000003</v>
      </c>
      <c r="H13" s="8">
        <f t="shared" si="0"/>
        <v>29074.668000000001</v>
      </c>
      <c r="I13" s="8">
        <f t="shared" si="1"/>
        <v>29794.338</v>
      </c>
      <c r="J13" s="8">
        <f t="shared" si="2"/>
        <v>30226.140000000003</v>
      </c>
      <c r="K13" s="8">
        <f t="shared" si="3"/>
        <v>33104.82</v>
      </c>
      <c r="L13" s="8">
        <f t="shared" si="4"/>
        <v>29365.414680000002</v>
      </c>
      <c r="M13" s="8">
        <f t="shared" si="5"/>
        <v>30837.139829999996</v>
      </c>
      <c r="N13" s="8">
        <f t="shared" si="6"/>
        <v>31737.447000000004</v>
      </c>
      <c r="O13" s="8">
        <f t="shared" si="7"/>
        <v>38070.542999999998</v>
      </c>
      <c r="P13" s="8">
        <f t="shared" si="8"/>
        <v>29659.068826800001</v>
      </c>
      <c r="Q13" s="8">
        <f t="shared" si="9"/>
        <v>31916.439724049993</v>
      </c>
      <c r="R13" s="8">
        <f t="shared" si="10"/>
        <v>33324.319350000005</v>
      </c>
      <c r="S13" s="8">
        <f t="shared" si="11"/>
        <v>43781.124449999996</v>
      </c>
      <c r="T13" s="8">
        <f t="shared" si="12"/>
        <v>29955.659515068</v>
      </c>
      <c r="U13" s="8">
        <f t="shared" si="13"/>
        <v>33033.515114391739</v>
      </c>
      <c r="V13" s="8">
        <f t="shared" si="14"/>
        <v>34990.535317500005</v>
      </c>
      <c r="W13" s="8">
        <f t="shared" si="15"/>
        <v>50348.29311749999</v>
      </c>
    </row>
    <row r="14" spans="1:23" x14ac:dyDescent="0.2">
      <c r="A14" s="29"/>
      <c r="B14" s="29"/>
      <c r="C14" s="29"/>
      <c r="D14" s="29"/>
      <c r="E14" s="23"/>
      <c r="F14" s="1" t="s">
        <v>14</v>
      </c>
      <c r="G14" s="6">
        <f>MAX('Agenda for Change'!G14*105%,('Agenda for Change'!G14+1034))</f>
        <v>32145.75</v>
      </c>
      <c r="H14" s="8">
        <f t="shared" si="0"/>
        <v>32467.2075</v>
      </c>
      <c r="I14" s="8">
        <f t="shared" si="1"/>
        <v>33270.85125</v>
      </c>
      <c r="J14" s="8">
        <f t="shared" si="2"/>
        <v>33753.037499999999</v>
      </c>
      <c r="K14" s="8">
        <f t="shared" si="3"/>
        <v>36967.612499999996</v>
      </c>
      <c r="L14" s="8">
        <f t="shared" si="4"/>
        <v>32791.879574999999</v>
      </c>
      <c r="M14" s="8">
        <f t="shared" si="5"/>
        <v>34435.331043749997</v>
      </c>
      <c r="N14" s="8">
        <f t="shared" si="6"/>
        <v>35440.689375000002</v>
      </c>
      <c r="O14" s="8">
        <f t="shared" si="7"/>
        <v>42512.75437499999</v>
      </c>
      <c r="P14" s="8">
        <f t="shared" si="8"/>
        <v>33119.798370750003</v>
      </c>
      <c r="Q14" s="8">
        <f t="shared" si="9"/>
        <v>35640.567630281243</v>
      </c>
      <c r="R14" s="8">
        <f t="shared" si="10"/>
        <v>37212.723843750005</v>
      </c>
      <c r="S14" s="8">
        <f t="shared" si="11"/>
        <v>48889.667531249986</v>
      </c>
      <c r="T14" s="8">
        <f t="shared" si="12"/>
        <v>33450.9963544575</v>
      </c>
      <c r="U14" s="8">
        <f t="shared" si="13"/>
        <v>36887.987497341084</v>
      </c>
      <c r="V14" s="8">
        <f t="shared" si="14"/>
        <v>39073.360035937505</v>
      </c>
      <c r="W14" s="8">
        <f t="shared" si="15"/>
        <v>56223.117660937482</v>
      </c>
    </row>
    <row r="15" spans="1:23" x14ac:dyDescent="0.2">
      <c r="A15" s="27" t="s">
        <v>68</v>
      </c>
      <c r="B15" s="27" t="s">
        <v>71</v>
      </c>
      <c r="C15" s="27" t="s">
        <v>69</v>
      </c>
      <c r="D15" s="27" t="s">
        <v>70</v>
      </c>
      <c r="E15" s="23">
        <v>6</v>
      </c>
      <c r="F15" s="1" t="s">
        <v>8</v>
      </c>
      <c r="G15" s="6">
        <f>MAX('Agenda for Change'!G15*105%,('Agenda for Change'!G15+1034))</f>
        <v>32933.25</v>
      </c>
      <c r="H15" s="8">
        <f t="shared" si="0"/>
        <v>33262.582499999997</v>
      </c>
      <c r="I15" s="8">
        <f t="shared" si="1"/>
        <v>34085.91375</v>
      </c>
      <c r="J15" s="8">
        <f t="shared" si="2"/>
        <v>34579.912499999999</v>
      </c>
      <c r="K15" s="8">
        <f t="shared" si="3"/>
        <v>37873.237499999996</v>
      </c>
      <c r="L15" s="8">
        <f t="shared" si="4"/>
        <v>33595.208325</v>
      </c>
      <c r="M15" s="8">
        <f t="shared" si="5"/>
        <v>35278.92073125</v>
      </c>
      <c r="N15" s="8">
        <f t="shared" si="6"/>
        <v>36308.908125000002</v>
      </c>
      <c r="O15" s="8">
        <f t="shared" si="7"/>
        <v>43554.22312499999</v>
      </c>
      <c r="P15" s="8">
        <f t="shared" si="8"/>
        <v>33931.160408249998</v>
      </c>
      <c r="Q15" s="8">
        <f t="shared" si="9"/>
        <v>36513.682956843746</v>
      </c>
      <c r="R15" s="8">
        <f t="shared" si="10"/>
        <v>38124.353531250003</v>
      </c>
      <c r="S15" s="8">
        <f t="shared" si="11"/>
        <v>50087.356593749981</v>
      </c>
      <c r="T15" s="8">
        <f t="shared" si="12"/>
        <v>34270.472012332495</v>
      </c>
      <c r="U15" s="8">
        <f t="shared" si="13"/>
        <v>37791.661860333275</v>
      </c>
      <c r="V15" s="8">
        <f t="shared" si="14"/>
        <v>40030.571207812507</v>
      </c>
      <c r="W15" s="8">
        <f t="shared" si="15"/>
        <v>57600.460082812475</v>
      </c>
    </row>
    <row r="16" spans="1:23" x14ac:dyDescent="0.2">
      <c r="A16" s="28"/>
      <c r="B16" s="28"/>
      <c r="C16" s="28"/>
      <c r="D16" s="28"/>
      <c r="E16" s="23"/>
      <c r="F16" s="1" t="s">
        <v>15</v>
      </c>
      <c r="G16" s="6">
        <f>MAX('Agenda for Change'!G16*105%,('Agenda for Change'!G16+1034))</f>
        <v>34834.800000000003</v>
      </c>
      <c r="H16" s="8">
        <f t="shared" si="0"/>
        <v>35183.148000000001</v>
      </c>
      <c r="I16" s="8">
        <f t="shared" si="1"/>
        <v>36054.018000000004</v>
      </c>
      <c r="J16" s="8">
        <f t="shared" si="2"/>
        <v>36576.540000000008</v>
      </c>
      <c r="K16" s="8">
        <f t="shared" si="3"/>
        <v>40060.019999999997</v>
      </c>
      <c r="L16" s="8">
        <f t="shared" si="4"/>
        <v>35534.979480000002</v>
      </c>
      <c r="M16" s="8">
        <f t="shared" si="5"/>
        <v>37315.908629999998</v>
      </c>
      <c r="N16" s="8">
        <f t="shared" si="6"/>
        <v>38405.367000000013</v>
      </c>
      <c r="O16" s="8">
        <f t="shared" si="7"/>
        <v>46069.022999999994</v>
      </c>
      <c r="P16" s="8">
        <f t="shared" si="8"/>
        <v>35890.329274800002</v>
      </c>
      <c r="Q16" s="8">
        <f t="shared" si="9"/>
        <v>38621.965432049998</v>
      </c>
      <c r="R16" s="8">
        <f t="shared" si="10"/>
        <v>40325.635350000019</v>
      </c>
      <c r="S16" s="8">
        <f t="shared" si="11"/>
        <v>52979.376449999989</v>
      </c>
      <c r="T16" s="8">
        <f t="shared" si="12"/>
        <v>36249.232567548002</v>
      </c>
      <c r="U16" s="8">
        <f t="shared" si="13"/>
        <v>39973.734222171741</v>
      </c>
      <c r="V16" s="8">
        <f t="shared" si="14"/>
        <v>42341.917117500023</v>
      </c>
      <c r="W16" s="8">
        <f t="shared" si="15"/>
        <v>60926.282917499986</v>
      </c>
    </row>
    <row r="17" spans="1:23" x14ac:dyDescent="0.2">
      <c r="A17" s="28"/>
      <c r="B17" s="28"/>
      <c r="C17" s="28"/>
      <c r="D17" s="28"/>
      <c r="E17" s="23"/>
      <c r="F17" s="1" t="s">
        <v>16</v>
      </c>
      <c r="G17" s="6">
        <f>MAX('Agenda for Change'!G17*105%,('Agenda for Change'!G17+1034))</f>
        <v>35467.950000000004</v>
      </c>
      <c r="H17" s="8">
        <f t="shared" si="0"/>
        <v>35822.629500000003</v>
      </c>
      <c r="I17" s="8">
        <f t="shared" si="1"/>
        <v>36709.328249999999</v>
      </c>
      <c r="J17" s="8">
        <f t="shared" si="2"/>
        <v>37241.347500000003</v>
      </c>
      <c r="K17" s="8">
        <f t="shared" si="3"/>
        <v>40788.142500000002</v>
      </c>
      <c r="L17" s="8">
        <f t="shared" si="4"/>
        <v>36180.855795000003</v>
      </c>
      <c r="M17" s="8">
        <f t="shared" si="5"/>
        <v>37994.154738749996</v>
      </c>
      <c r="N17" s="8">
        <f t="shared" si="6"/>
        <v>39103.414875000002</v>
      </c>
      <c r="O17" s="8">
        <f t="shared" si="7"/>
        <v>46906.363874999995</v>
      </c>
      <c r="P17" s="8">
        <f t="shared" si="8"/>
        <v>36542.664352950007</v>
      </c>
      <c r="Q17" s="8">
        <f t="shared" si="9"/>
        <v>39323.950154606246</v>
      </c>
      <c r="R17" s="8">
        <f t="shared" si="10"/>
        <v>41058.585618750003</v>
      </c>
      <c r="S17" s="8">
        <f t="shared" si="11"/>
        <v>53942.318456249988</v>
      </c>
      <c r="T17" s="8">
        <f t="shared" si="12"/>
        <v>36908.090996479506</v>
      </c>
      <c r="U17" s="8">
        <f t="shared" si="13"/>
        <v>40700.288410017463</v>
      </c>
      <c r="V17" s="8">
        <f>R17*(1+$J$3)</f>
        <v>43111.514899687507</v>
      </c>
      <c r="W17" s="8">
        <f t="shared" si="15"/>
        <v>62033.666224687484</v>
      </c>
    </row>
    <row r="18" spans="1:23" x14ac:dyDescent="0.2">
      <c r="A18" s="29"/>
      <c r="B18" s="29"/>
      <c r="C18" s="29"/>
      <c r="D18" s="29"/>
      <c r="E18" s="23"/>
      <c r="F18" s="1" t="s">
        <v>17</v>
      </c>
      <c r="G18" s="6">
        <f>MIN('Agenda for Change'!G18*105%,('Agenda for Change'!G18+1791))</f>
        <v>39681</v>
      </c>
      <c r="H18" s="8">
        <f t="shared" si="0"/>
        <v>40077.81</v>
      </c>
      <c r="I18" s="8">
        <f t="shared" si="1"/>
        <v>41069.834999999999</v>
      </c>
      <c r="J18" s="8">
        <f t="shared" si="2"/>
        <v>41665.050000000003</v>
      </c>
      <c r="K18" s="8">
        <f t="shared" si="3"/>
        <v>45633.149999999994</v>
      </c>
      <c r="L18" s="8">
        <f t="shared" si="4"/>
        <v>40478.588100000001</v>
      </c>
      <c r="M18" s="8">
        <f t="shared" si="5"/>
        <v>42507.279224999998</v>
      </c>
      <c r="N18" s="8">
        <f t="shared" si="6"/>
        <v>43748.302500000005</v>
      </c>
      <c r="O18" s="8">
        <f t="shared" si="7"/>
        <v>52478.12249999999</v>
      </c>
      <c r="P18" s="8">
        <f t="shared" si="8"/>
        <v>40883.373981000004</v>
      </c>
      <c r="Q18" s="8">
        <f t="shared" si="9"/>
        <v>43995.033997874998</v>
      </c>
      <c r="R18" s="8">
        <f t="shared" si="10"/>
        <v>45935.717625000005</v>
      </c>
      <c r="S18" s="8">
        <f t="shared" si="11"/>
        <v>60349.840874999987</v>
      </c>
      <c r="T18" s="8">
        <f t="shared" si="12"/>
        <v>41292.207720810002</v>
      </c>
      <c r="U18" s="8">
        <f t="shared" si="13"/>
        <v>45534.860187800623</v>
      </c>
      <c r="V18" s="8">
        <f t="shared" si="14"/>
        <v>48232.50350625001</v>
      </c>
      <c r="W18" s="8">
        <f t="shared" si="15"/>
        <v>69402.317006249985</v>
      </c>
    </row>
    <row r="19" spans="1:23" x14ac:dyDescent="0.2">
      <c r="A19" s="27" t="s">
        <v>72</v>
      </c>
      <c r="B19" s="27" t="s">
        <v>73</v>
      </c>
      <c r="C19" s="27" t="s">
        <v>74</v>
      </c>
      <c r="D19" s="27" t="s">
        <v>75</v>
      </c>
      <c r="E19" s="23">
        <v>7</v>
      </c>
      <c r="F19" s="1" t="s">
        <v>8</v>
      </c>
      <c r="G19" s="6">
        <f>MIN('Agenda for Change'!G19*105%,('Agenda for Change'!G19+1791))</f>
        <v>40681</v>
      </c>
      <c r="H19" s="8">
        <f t="shared" si="0"/>
        <v>41087.81</v>
      </c>
      <c r="I19" s="8">
        <f t="shared" si="1"/>
        <v>42104.834999999999</v>
      </c>
      <c r="J19" s="8">
        <f t="shared" si="2"/>
        <v>42715.05</v>
      </c>
      <c r="K19" s="8">
        <f t="shared" si="3"/>
        <v>46783.149999999994</v>
      </c>
      <c r="L19" s="8">
        <f t="shared" si="4"/>
        <v>41498.688099999999</v>
      </c>
      <c r="M19" s="8">
        <f t="shared" si="5"/>
        <v>43578.504224999997</v>
      </c>
      <c r="N19" s="8">
        <f t="shared" si="6"/>
        <v>44850.802500000005</v>
      </c>
      <c r="O19" s="8">
        <f t="shared" si="7"/>
        <v>53800.62249999999</v>
      </c>
      <c r="P19" s="8">
        <f t="shared" si="8"/>
        <v>41913.674980999996</v>
      </c>
      <c r="Q19" s="8">
        <f t="shared" si="9"/>
        <v>45103.751872874993</v>
      </c>
      <c r="R19" s="8">
        <f t="shared" si="10"/>
        <v>47093.342625000005</v>
      </c>
      <c r="S19" s="8">
        <f t="shared" si="11"/>
        <v>61870.715874999987</v>
      </c>
      <c r="T19" s="8">
        <f t="shared" si="12"/>
        <v>42332.811730809997</v>
      </c>
      <c r="U19" s="8">
        <f t="shared" si="13"/>
        <v>46682.383188425614</v>
      </c>
      <c r="V19" s="8">
        <f t="shared" si="14"/>
        <v>49448.009756250009</v>
      </c>
      <c r="W19" s="8">
        <f t="shared" si="15"/>
        <v>71151.323256249976</v>
      </c>
    </row>
    <row r="20" spans="1:23" x14ac:dyDescent="0.2">
      <c r="A20" s="28"/>
      <c r="B20" s="28"/>
      <c r="C20" s="28"/>
      <c r="D20" s="28"/>
      <c r="E20" s="23"/>
      <c r="F20" s="1" t="s">
        <v>15</v>
      </c>
      <c r="G20" s="6">
        <f>MIN('Agenda for Change'!G20*105%,('Agenda for Change'!G20+1791))</f>
        <v>42685</v>
      </c>
      <c r="H20" s="8">
        <f t="shared" si="0"/>
        <v>43111.85</v>
      </c>
      <c r="I20" s="8">
        <f t="shared" si="1"/>
        <v>44178.974999999999</v>
      </c>
      <c r="J20" s="8">
        <f t="shared" si="2"/>
        <v>44819.25</v>
      </c>
      <c r="K20" s="8">
        <f t="shared" si="3"/>
        <v>49087.749999999993</v>
      </c>
      <c r="L20" s="8">
        <f t="shared" si="4"/>
        <v>43542.968499999995</v>
      </c>
      <c r="M20" s="8">
        <f t="shared" si="5"/>
        <v>45725.239124999993</v>
      </c>
      <c r="N20" s="8">
        <f t="shared" si="6"/>
        <v>47060.212500000001</v>
      </c>
      <c r="O20" s="8">
        <f t="shared" si="7"/>
        <v>56450.912499999984</v>
      </c>
      <c r="P20" s="8">
        <f t="shared" si="8"/>
        <v>43978.398184999998</v>
      </c>
      <c r="Q20" s="8">
        <f t="shared" si="9"/>
        <v>47325.622494374991</v>
      </c>
      <c r="R20" s="8">
        <f t="shared" si="10"/>
        <v>49413.223125000004</v>
      </c>
      <c r="S20" s="8">
        <f t="shared" si="11"/>
        <v>64918.549374999973</v>
      </c>
      <c r="T20" s="8">
        <f t="shared" si="12"/>
        <v>44418.182166849998</v>
      </c>
      <c r="U20" s="8">
        <f t="shared" si="13"/>
        <v>48982.019281678113</v>
      </c>
      <c r="V20" s="8">
        <f t="shared" si="14"/>
        <v>51883.884281250008</v>
      </c>
      <c r="W20" s="8">
        <f t="shared" si="15"/>
        <v>74656.331781249959</v>
      </c>
    </row>
    <row r="21" spans="1:23" x14ac:dyDescent="0.2">
      <c r="A21" s="28"/>
      <c r="B21" s="28"/>
      <c r="C21" s="28"/>
      <c r="D21" s="28"/>
      <c r="E21" s="23"/>
      <c r="F21" s="1" t="s">
        <v>16</v>
      </c>
      <c r="G21" s="6">
        <f>MIN('Agenda for Change'!G21*105%,('Agenda for Change'!G21+1791))</f>
        <v>43514</v>
      </c>
      <c r="H21" s="8">
        <f t="shared" si="0"/>
        <v>43949.14</v>
      </c>
      <c r="I21" s="8">
        <f t="shared" si="1"/>
        <v>45036.99</v>
      </c>
      <c r="J21" s="8">
        <f t="shared" si="2"/>
        <v>45689.700000000004</v>
      </c>
      <c r="K21" s="8">
        <f t="shared" si="3"/>
        <v>50041.1</v>
      </c>
      <c r="L21" s="8">
        <f t="shared" si="4"/>
        <v>44388.631399999998</v>
      </c>
      <c r="M21" s="8">
        <f t="shared" si="5"/>
        <v>46613.284649999994</v>
      </c>
      <c r="N21" s="8">
        <f t="shared" si="6"/>
        <v>47974.185000000005</v>
      </c>
      <c r="O21" s="8">
        <f t="shared" si="7"/>
        <v>57547.264999999992</v>
      </c>
      <c r="P21" s="8">
        <f t="shared" si="8"/>
        <v>44832.517714000001</v>
      </c>
      <c r="Q21" s="8">
        <f t="shared" si="9"/>
        <v>48244.749612749991</v>
      </c>
      <c r="R21" s="8">
        <f t="shared" si="10"/>
        <v>50372.894250000005</v>
      </c>
      <c r="S21" s="8">
        <f t="shared" si="11"/>
        <v>66179.354749999984</v>
      </c>
      <c r="T21" s="8">
        <f t="shared" si="12"/>
        <v>45280.842891140004</v>
      </c>
      <c r="U21" s="8">
        <f t="shared" si="13"/>
        <v>49933.315849196239</v>
      </c>
      <c r="V21" s="8">
        <f t="shared" si="14"/>
        <v>52891.53896250001</v>
      </c>
      <c r="W21" s="8">
        <f t="shared" si="15"/>
        <v>76106.257962499978</v>
      </c>
    </row>
    <row r="22" spans="1:23" x14ac:dyDescent="0.2">
      <c r="A22" s="29"/>
      <c r="B22" s="29"/>
      <c r="C22" s="29"/>
      <c r="D22" s="29"/>
      <c r="E22" s="23"/>
      <c r="F22" s="1" t="s">
        <v>17</v>
      </c>
      <c r="G22" s="6">
        <f>MIN('Agenda for Change'!G22*105%,('Agenda for Change'!G22+1791))</f>
        <v>46294</v>
      </c>
      <c r="H22" s="8">
        <f t="shared" si="0"/>
        <v>46756.94</v>
      </c>
      <c r="I22" s="8">
        <f t="shared" si="1"/>
        <v>47914.289999999994</v>
      </c>
      <c r="J22" s="8">
        <f t="shared" si="2"/>
        <v>48608.700000000004</v>
      </c>
      <c r="K22" s="8">
        <f t="shared" si="3"/>
        <v>53238.1</v>
      </c>
      <c r="L22" s="8">
        <f t="shared" si="4"/>
        <v>47224.509400000003</v>
      </c>
      <c r="M22" s="8">
        <f t="shared" si="5"/>
        <v>49591.290149999986</v>
      </c>
      <c r="N22" s="8">
        <f t="shared" si="6"/>
        <v>51039.135000000009</v>
      </c>
      <c r="O22" s="8">
        <f t="shared" si="7"/>
        <v>61223.814999999995</v>
      </c>
      <c r="P22" s="8">
        <f t="shared" si="8"/>
        <v>47696.754494000001</v>
      </c>
      <c r="Q22" s="8">
        <f t="shared" si="9"/>
        <v>51326.985305249982</v>
      </c>
      <c r="R22" s="8">
        <f t="shared" si="10"/>
        <v>53591.091750000014</v>
      </c>
      <c r="S22" s="8">
        <f t="shared" si="11"/>
        <v>70407.387249999985</v>
      </c>
      <c r="T22" s="8">
        <f t="shared" si="12"/>
        <v>48173.722038940003</v>
      </c>
      <c r="U22" s="8">
        <f t="shared" si="13"/>
        <v>53123.429790933726</v>
      </c>
      <c r="V22" s="8">
        <f t="shared" si="14"/>
        <v>56270.646337500017</v>
      </c>
      <c r="W22" s="8">
        <f t="shared" si="15"/>
        <v>80968.495337499975</v>
      </c>
    </row>
    <row r="23" spans="1:23" x14ac:dyDescent="0.2">
      <c r="A23" s="27" t="s">
        <v>78</v>
      </c>
      <c r="B23" s="27" t="s">
        <v>79</v>
      </c>
      <c r="C23" s="27" t="s">
        <v>80</v>
      </c>
      <c r="D23" s="27" t="s">
        <v>81</v>
      </c>
      <c r="E23" s="23" t="s">
        <v>18</v>
      </c>
      <c r="F23" s="1" t="s">
        <v>19</v>
      </c>
      <c r="G23" s="6">
        <f>MIN('Agenda for Change'!G23*105%,('Agenda for Change'!G23+1791))</f>
        <v>47544</v>
      </c>
      <c r="H23" s="8">
        <f t="shared" si="0"/>
        <v>48019.44</v>
      </c>
      <c r="I23" s="8">
        <f t="shared" si="1"/>
        <v>49208.039999999994</v>
      </c>
      <c r="J23" s="8">
        <f t="shared" si="2"/>
        <v>49921.200000000004</v>
      </c>
      <c r="K23" s="8">
        <f t="shared" si="3"/>
        <v>54675.6</v>
      </c>
      <c r="L23" s="8">
        <f t="shared" si="4"/>
        <v>48499.634400000003</v>
      </c>
      <c r="M23" s="8">
        <f t="shared" si="5"/>
        <v>50930.321399999986</v>
      </c>
      <c r="N23" s="8">
        <f t="shared" si="6"/>
        <v>52417.260000000009</v>
      </c>
      <c r="O23" s="8">
        <f t="shared" si="7"/>
        <v>62876.939999999995</v>
      </c>
      <c r="P23" s="8">
        <f t="shared" si="8"/>
        <v>48984.630744000002</v>
      </c>
      <c r="Q23" s="8">
        <f t="shared" si="9"/>
        <v>52712.882648999985</v>
      </c>
      <c r="R23" s="8">
        <f t="shared" si="10"/>
        <v>55038.123000000014</v>
      </c>
      <c r="S23" s="8">
        <f t="shared" si="11"/>
        <v>72308.480999999985</v>
      </c>
      <c r="T23" s="8">
        <f t="shared" si="12"/>
        <v>49474.477051440001</v>
      </c>
      <c r="U23" s="8">
        <f t="shared" si="13"/>
        <v>54557.833541714979</v>
      </c>
      <c r="V23" s="8">
        <f t="shared" si="14"/>
        <v>57790.029150000017</v>
      </c>
      <c r="W23" s="8">
        <f>S23*(1+$K$3)</f>
        <v>83154.753149999975</v>
      </c>
    </row>
    <row r="24" spans="1:23" x14ac:dyDescent="0.2">
      <c r="A24" s="29"/>
      <c r="B24" s="29"/>
      <c r="C24" s="29"/>
      <c r="D24" s="29"/>
      <c r="E24" s="23"/>
      <c r="F24" s="1" t="s">
        <v>20</v>
      </c>
      <c r="G24" s="6">
        <f>MIN('Agenda for Change'!G24*105%,('Agenda for Change'!G24+1791))</f>
        <v>53459</v>
      </c>
      <c r="H24" s="8">
        <f t="shared" si="0"/>
        <v>53993.590000000004</v>
      </c>
      <c r="I24" s="8">
        <f t="shared" si="1"/>
        <v>55330.064999999995</v>
      </c>
      <c r="J24" s="8">
        <f t="shared" si="2"/>
        <v>56131.950000000004</v>
      </c>
      <c r="K24" s="8">
        <f t="shared" si="3"/>
        <v>61477.85</v>
      </c>
      <c r="L24" s="8">
        <f t="shared" si="4"/>
        <v>54533.525900000008</v>
      </c>
      <c r="M24" s="8">
        <f t="shared" si="5"/>
        <v>57266.61727499999</v>
      </c>
      <c r="N24" s="8">
        <f t="shared" si="6"/>
        <v>58938.547500000008</v>
      </c>
      <c r="O24" s="8">
        <f t="shared" si="7"/>
        <v>70699.527499999997</v>
      </c>
      <c r="P24" s="8">
        <f t="shared" si="8"/>
        <v>55078.861159000007</v>
      </c>
      <c r="Q24" s="8">
        <f t="shared" si="9"/>
        <v>59270.948879624986</v>
      </c>
      <c r="R24" s="8">
        <f t="shared" si="10"/>
        <v>61885.474875000014</v>
      </c>
      <c r="S24" s="8">
        <f t="shared" si="11"/>
        <v>81304.456624999992</v>
      </c>
      <c r="T24" s="8">
        <f t="shared" si="12"/>
        <v>55629.649770590011</v>
      </c>
      <c r="U24" s="8">
        <f t="shared" si="13"/>
        <v>61345.432090411858</v>
      </c>
      <c r="V24" s="8">
        <f t="shared" si="14"/>
        <v>64979.748618750018</v>
      </c>
      <c r="W24" s="8">
        <f t="shared" si="15"/>
        <v>93500.125118749987</v>
      </c>
    </row>
    <row r="25" spans="1:23" x14ac:dyDescent="0.2">
      <c r="A25" s="27" t="s">
        <v>82</v>
      </c>
      <c r="B25" s="27" t="s">
        <v>83</v>
      </c>
      <c r="C25" s="27" t="s">
        <v>84</v>
      </c>
      <c r="D25" s="27" t="s">
        <v>85</v>
      </c>
      <c r="E25" s="23" t="s">
        <v>21</v>
      </c>
      <c r="F25" s="1" t="s">
        <v>19</v>
      </c>
      <c r="G25" s="6">
        <f>MIN('Agenda for Change'!G25*105%,('Agenda for Change'!G25+1791))</f>
        <v>54959</v>
      </c>
      <c r="H25" s="8">
        <f t="shared" si="0"/>
        <v>55508.590000000004</v>
      </c>
      <c r="I25" s="8">
        <f t="shared" si="1"/>
        <v>56882.564999999995</v>
      </c>
      <c r="J25" s="8">
        <f t="shared" si="2"/>
        <v>57706.950000000004</v>
      </c>
      <c r="K25" s="8">
        <f t="shared" si="3"/>
        <v>63202.85</v>
      </c>
      <c r="L25" s="8">
        <f t="shared" si="4"/>
        <v>56063.675900000002</v>
      </c>
      <c r="M25" s="8">
        <f t="shared" si="5"/>
        <v>58873.454774999991</v>
      </c>
      <c r="N25" s="8">
        <f t="shared" si="6"/>
        <v>60592.297500000008</v>
      </c>
      <c r="O25" s="8">
        <f t="shared" si="7"/>
        <v>72683.277499999997</v>
      </c>
      <c r="P25" s="8">
        <f t="shared" si="8"/>
        <v>56624.312659000003</v>
      </c>
      <c r="Q25" s="8">
        <f t="shared" si="9"/>
        <v>60934.025692124989</v>
      </c>
      <c r="R25" s="8">
        <f t="shared" si="10"/>
        <v>63621.912375000014</v>
      </c>
      <c r="S25" s="8">
        <f t="shared" si="11"/>
        <v>83585.769124999992</v>
      </c>
      <c r="T25" s="8">
        <f t="shared" si="12"/>
        <v>57190.555785590004</v>
      </c>
      <c r="U25" s="8">
        <f t="shared" si="13"/>
        <v>63066.716591349359</v>
      </c>
      <c r="V25" s="8">
        <f t="shared" si="14"/>
        <v>66803.007993750012</v>
      </c>
      <c r="W25" s="8">
        <f t="shared" si="15"/>
        <v>96123.634493749982</v>
      </c>
    </row>
    <row r="26" spans="1:23" x14ac:dyDescent="0.2">
      <c r="A26" s="29"/>
      <c r="B26" s="29"/>
      <c r="C26" s="29"/>
      <c r="D26" s="29"/>
      <c r="E26" s="23"/>
      <c r="F26" s="1" t="s">
        <v>20</v>
      </c>
      <c r="G26" s="6">
        <f>MIN('Agenda for Change'!G26*105%,('Agenda for Change'!G26+1791))</f>
        <v>63792</v>
      </c>
      <c r="H26" s="8">
        <f t="shared" si="0"/>
        <v>64429.919999999998</v>
      </c>
      <c r="I26" s="8">
        <f t="shared" si="1"/>
        <v>66024.72</v>
      </c>
      <c r="J26" s="8">
        <f t="shared" si="2"/>
        <v>66981.600000000006</v>
      </c>
      <c r="K26" s="8">
        <f t="shared" si="3"/>
        <v>73360.799999999988</v>
      </c>
      <c r="L26" s="8">
        <f t="shared" si="4"/>
        <v>65074.2192</v>
      </c>
      <c r="M26" s="8">
        <f t="shared" si="5"/>
        <v>68335.585200000001</v>
      </c>
      <c r="N26" s="8">
        <f t="shared" si="6"/>
        <v>70330.680000000008</v>
      </c>
      <c r="O26" s="8">
        <f t="shared" si="7"/>
        <v>84364.919999999984</v>
      </c>
      <c r="P26" s="8">
        <f t="shared" si="8"/>
        <v>65724.961391999997</v>
      </c>
      <c r="Q26" s="8">
        <f t="shared" si="9"/>
        <v>70727.330682</v>
      </c>
      <c r="R26" s="8">
        <f t="shared" si="10"/>
        <v>73847.214000000007</v>
      </c>
      <c r="S26" s="8">
        <f t="shared" si="11"/>
        <v>97019.657999999967</v>
      </c>
      <c r="T26" s="8">
        <f t="shared" si="12"/>
        <v>66382.211005919991</v>
      </c>
      <c r="U26" s="8">
        <f t="shared" si="13"/>
        <v>73202.787255869989</v>
      </c>
      <c r="V26" s="8">
        <f t="shared" si="14"/>
        <v>77539.574700000012</v>
      </c>
      <c r="W26" s="8">
        <f t="shared" si="15"/>
        <v>111572.60669999996</v>
      </c>
    </row>
    <row r="27" spans="1:23" x14ac:dyDescent="0.2">
      <c r="A27" s="27" t="s">
        <v>86</v>
      </c>
      <c r="B27" s="27" t="s">
        <v>87</v>
      </c>
      <c r="C27" s="27" t="s">
        <v>88</v>
      </c>
      <c r="D27" s="27" t="s">
        <v>89</v>
      </c>
      <c r="E27" s="23" t="s">
        <v>22</v>
      </c>
      <c r="F27" s="1" t="s">
        <v>19</v>
      </c>
      <c r="G27" s="6">
        <f>MIN('Agenda for Change'!G27*105%,('Agenda for Change'!G27+1791))</f>
        <v>65542</v>
      </c>
      <c r="H27" s="8">
        <f t="shared" si="0"/>
        <v>66197.42</v>
      </c>
      <c r="I27" s="8">
        <f t="shared" si="1"/>
        <v>67835.97</v>
      </c>
      <c r="J27" s="8">
        <f t="shared" si="2"/>
        <v>68819.100000000006</v>
      </c>
      <c r="K27" s="8">
        <f t="shared" si="3"/>
        <v>75373.299999999988</v>
      </c>
      <c r="L27" s="8">
        <f t="shared" si="4"/>
        <v>66859.394199999995</v>
      </c>
      <c r="M27" s="8">
        <f t="shared" si="5"/>
        <v>70210.22894999999</v>
      </c>
      <c r="N27" s="8">
        <f t="shared" si="6"/>
        <v>72260.055000000008</v>
      </c>
      <c r="O27" s="8">
        <f t="shared" si="7"/>
        <v>86679.294999999984</v>
      </c>
      <c r="P27" s="8">
        <f t="shared" si="8"/>
        <v>67527.988142000002</v>
      </c>
      <c r="Q27" s="8">
        <f t="shared" si="9"/>
        <v>72667.586963249982</v>
      </c>
      <c r="R27" s="8">
        <f t="shared" si="10"/>
        <v>75873.057750000007</v>
      </c>
      <c r="S27" s="8">
        <f t="shared" si="11"/>
        <v>99681.189249999967</v>
      </c>
      <c r="T27" s="8">
        <f t="shared" si="12"/>
        <v>68203.268023420009</v>
      </c>
      <c r="U27" s="8">
        <f t="shared" si="13"/>
        <v>75210.952506963731</v>
      </c>
      <c r="V27" s="8">
        <f t="shared" si="14"/>
        <v>79666.710637500015</v>
      </c>
      <c r="W27" s="8">
        <f t="shared" si="15"/>
        <v>114633.36763749995</v>
      </c>
    </row>
    <row r="28" spans="1:23" x14ac:dyDescent="0.2">
      <c r="A28" s="29"/>
      <c r="B28" s="29"/>
      <c r="C28" s="29"/>
      <c r="D28" s="29"/>
      <c r="E28" s="23"/>
      <c r="F28" s="1" t="s">
        <v>20</v>
      </c>
      <c r="G28" s="6">
        <f>MIN('Agenda for Change'!G28*105%,('Agenda for Change'!G28+1791))</f>
        <v>75455</v>
      </c>
      <c r="H28" s="8">
        <f t="shared" si="0"/>
        <v>76209.55</v>
      </c>
      <c r="I28" s="8">
        <f t="shared" si="1"/>
        <v>78095.924999999988</v>
      </c>
      <c r="J28" s="8">
        <f t="shared" si="2"/>
        <v>79227.75</v>
      </c>
      <c r="K28" s="8">
        <f t="shared" si="3"/>
        <v>86773.25</v>
      </c>
      <c r="L28" s="8">
        <f t="shared" si="4"/>
        <v>76971.645499999999</v>
      </c>
      <c r="M28" s="8">
        <f t="shared" si="5"/>
        <v>80829.282374999981</v>
      </c>
      <c r="N28" s="8">
        <f t="shared" si="6"/>
        <v>83189.137499999997</v>
      </c>
      <c r="O28" s="8">
        <f t="shared" si="7"/>
        <v>99789.237499999988</v>
      </c>
      <c r="P28" s="8">
        <f t="shared" si="8"/>
        <v>77741.361955</v>
      </c>
      <c r="Q28" s="8">
        <f t="shared" si="9"/>
        <v>83658.307258124973</v>
      </c>
      <c r="R28" s="8">
        <f t="shared" si="10"/>
        <v>87348.594375000001</v>
      </c>
      <c r="S28" s="8">
        <f t="shared" si="11"/>
        <v>114757.62312499998</v>
      </c>
      <c r="T28" s="8">
        <f t="shared" si="12"/>
        <v>78518.775574550004</v>
      </c>
      <c r="U28" s="8">
        <f>Q28*(1+$I$3)</f>
        <v>86586.348012159346</v>
      </c>
      <c r="V28" s="8">
        <f t="shared" si="14"/>
        <v>91716.024093750006</v>
      </c>
      <c r="W28" s="8">
        <f t="shared" si="15"/>
        <v>131971.26659374998</v>
      </c>
    </row>
    <row r="29" spans="1:23" x14ac:dyDescent="0.2">
      <c r="A29" s="27" t="s">
        <v>93</v>
      </c>
      <c r="B29" s="27" t="s">
        <v>92</v>
      </c>
      <c r="C29" s="27" t="s">
        <v>91</v>
      </c>
      <c r="D29" s="27" t="s">
        <v>90</v>
      </c>
      <c r="E29" s="23" t="s">
        <v>23</v>
      </c>
      <c r="F29" s="1" t="s">
        <v>19</v>
      </c>
      <c r="G29" s="6">
        <f>MIN('Agenda for Change'!G29*105%,('Agenda for Change'!G29+1791))</f>
        <v>77705</v>
      </c>
      <c r="H29" s="8">
        <f t="shared" si="0"/>
        <v>78482.05</v>
      </c>
      <c r="I29" s="8">
        <f t="shared" si="1"/>
        <v>80424.674999999988</v>
      </c>
      <c r="J29" s="8">
        <f t="shared" si="2"/>
        <v>81590.25</v>
      </c>
      <c r="K29" s="8">
        <f t="shared" si="3"/>
        <v>89360.75</v>
      </c>
      <c r="L29" s="8">
        <f t="shared" si="4"/>
        <v>79266.870500000005</v>
      </c>
      <c r="M29" s="8">
        <f t="shared" si="5"/>
        <v>83239.538624999986</v>
      </c>
      <c r="N29" s="8">
        <f t="shared" si="6"/>
        <v>85669.762499999997</v>
      </c>
      <c r="O29" s="8">
        <f t="shared" si="7"/>
        <v>102764.86249999999</v>
      </c>
      <c r="P29" s="8">
        <f t="shared" si="8"/>
        <v>80059.539205000008</v>
      </c>
      <c r="Q29" s="8">
        <f t="shared" si="9"/>
        <v>86152.922476874985</v>
      </c>
      <c r="R29" s="8">
        <f t="shared" si="10"/>
        <v>89953.250625000001</v>
      </c>
      <c r="S29" s="8">
        <f t="shared" si="11"/>
        <v>118179.59187499998</v>
      </c>
      <c r="T29" s="8">
        <f t="shared" si="12"/>
        <v>80860.134597050012</v>
      </c>
      <c r="U29" s="8">
        <f t="shared" si="13"/>
        <v>89168.274763565598</v>
      </c>
      <c r="V29" s="8">
        <f t="shared" si="14"/>
        <v>94450.913156250012</v>
      </c>
      <c r="W29" s="8">
        <f t="shared" si="15"/>
        <v>135906.53065624996</v>
      </c>
    </row>
    <row r="30" spans="1:23" x14ac:dyDescent="0.2">
      <c r="A30" s="29"/>
      <c r="B30" s="29"/>
      <c r="C30" s="29"/>
      <c r="D30" s="29"/>
      <c r="E30" s="23"/>
      <c r="F30" s="1" t="s">
        <v>20</v>
      </c>
      <c r="G30" s="6">
        <f>MIN('Agenda for Change'!G30*105%,('Agenda for Change'!G30+1791))</f>
        <v>89545</v>
      </c>
      <c r="H30" s="8">
        <f t="shared" si="0"/>
        <v>90440.45</v>
      </c>
      <c r="I30" s="8">
        <f t="shared" si="1"/>
        <v>92679.074999999997</v>
      </c>
      <c r="J30" s="8">
        <f t="shared" si="2"/>
        <v>94022.25</v>
      </c>
      <c r="K30" s="8">
        <f t="shared" si="3"/>
        <v>102976.74999999999</v>
      </c>
      <c r="L30" s="8">
        <f t="shared" si="4"/>
        <v>91344.854500000001</v>
      </c>
      <c r="M30" s="8">
        <f t="shared" si="5"/>
        <v>95922.84262499999</v>
      </c>
      <c r="N30" s="8">
        <f t="shared" si="6"/>
        <v>98723.362500000003</v>
      </c>
      <c r="O30" s="8">
        <f t="shared" si="7"/>
        <v>118423.26249999997</v>
      </c>
      <c r="P30" s="8">
        <f t="shared" si="8"/>
        <v>92258.303045000008</v>
      </c>
      <c r="Q30" s="8">
        <f t="shared" si="9"/>
        <v>99280.14211687498</v>
      </c>
      <c r="R30" s="8">
        <f t="shared" si="10"/>
        <v>103659.53062500001</v>
      </c>
      <c r="S30" s="8">
        <f t="shared" si="11"/>
        <v>136186.75187499996</v>
      </c>
      <c r="T30" s="8">
        <f t="shared" si="12"/>
        <v>93180.886075450006</v>
      </c>
      <c r="U30" s="8">
        <f t="shared" si="13"/>
        <v>102754.94709096559</v>
      </c>
      <c r="V30" s="8">
        <f t="shared" si="14"/>
        <v>108842.50715625002</v>
      </c>
      <c r="W30" s="8">
        <f t="shared" si="15"/>
        <v>156614.76465624993</v>
      </c>
    </row>
    <row r="31" spans="1:23" x14ac:dyDescent="0.2">
      <c r="A31" s="27" t="s">
        <v>76</v>
      </c>
      <c r="B31" s="27" t="s">
        <v>77</v>
      </c>
      <c r="C31" s="27" t="s">
        <v>94</v>
      </c>
      <c r="D31" s="27" t="s">
        <v>95</v>
      </c>
      <c r="E31" s="23">
        <v>9</v>
      </c>
      <c r="F31" s="1" t="s">
        <v>19</v>
      </c>
      <c r="G31" s="6">
        <f>MIN('Agenda for Change'!G31*105%,('Agenda for Change'!G31+1791))</f>
        <v>92795</v>
      </c>
      <c r="H31" s="8">
        <f t="shared" si="0"/>
        <v>93722.95</v>
      </c>
      <c r="I31" s="8">
        <f t="shared" si="1"/>
        <v>96042.824999999997</v>
      </c>
      <c r="J31" s="8">
        <f t="shared" si="2"/>
        <v>97434.75</v>
      </c>
      <c r="K31" s="8">
        <f t="shared" si="3"/>
        <v>106714.24999999999</v>
      </c>
      <c r="L31" s="8">
        <f t="shared" si="4"/>
        <v>94660.179499999998</v>
      </c>
      <c r="M31" s="8">
        <f t="shared" si="5"/>
        <v>99404.323874999987</v>
      </c>
      <c r="N31" s="8">
        <f t="shared" si="6"/>
        <v>102306.4875</v>
      </c>
      <c r="O31" s="8">
        <f t="shared" si="7"/>
        <v>122721.38749999997</v>
      </c>
      <c r="P31" s="8">
        <f t="shared" si="8"/>
        <v>95606.781294999993</v>
      </c>
      <c r="Q31" s="8">
        <f t="shared" si="9"/>
        <v>102883.47521062498</v>
      </c>
      <c r="R31" s="8">
        <f t="shared" si="10"/>
        <v>107421.81187500001</v>
      </c>
      <c r="S31" s="8">
        <f t="shared" si="11"/>
        <v>141129.59562499996</v>
      </c>
      <c r="T31" s="8">
        <f t="shared" si="12"/>
        <v>96562.849107949995</v>
      </c>
      <c r="U31" s="8">
        <f t="shared" si="13"/>
        <v>106484.39684299685</v>
      </c>
      <c r="V31" s="8">
        <f t="shared" si="14"/>
        <v>112792.90246875002</v>
      </c>
      <c r="W31" s="8">
        <f t="shared" si="15"/>
        <v>162299.03496874994</v>
      </c>
    </row>
    <row r="32" spans="1:23" x14ac:dyDescent="0.2">
      <c r="A32" s="29"/>
      <c r="B32" s="29"/>
      <c r="C32" s="29"/>
      <c r="D32" s="29"/>
      <c r="E32" s="23"/>
      <c r="F32" s="1" t="s">
        <v>20</v>
      </c>
      <c r="G32" s="6">
        <f>MIN('Agenda for Change'!G32*105%,('Agenda for Change'!G32+1791))</f>
        <v>106718</v>
      </c>
      <c r="H32" s="8">
        <f t="shared" si="0"/>
        <v>107785.18000000001</v>
      </c>
      <c r="I32" s="8">
        <f t="shared" si="1"/>
        <v>110453.12999999999</v>
      </c>
      <c r="J32" s="8">
        <f t="shared" si="2"/>
        <v>112053.90000000001</v>
      </c>
      <c r="K32" s="8">
        <f t="shared" si="3"/>
        <v>122725.7</v>
      </c>
      <c r="L32" s="8">
        <f t="shared" si="4"/>
        <v>108863.03180000001</v>
      </c>
      <c r="M32" s="8">
        <f t="shared" si="5"/>
        <v>114318.98954999998</v>
      </c>
      <c r="N32" s="8">
        <f t="shared" si="6"/>
        <v>117656.59500000002</v>
      </c>
      <c r="O32" s="8">
        <f>K32*(1+$K$3)</f>
        <v>141134.55499999999</v>
      </c>
      <c r="P32" s="8">
        <f t="shared" si="8"/>
        <v>109951.66211800001</v>
      </c>
      <c r="Q32" s="8">
        <f t="shared" si="9"/>
        <v>118320.15418424997</v>
      </c>
      <c r="R32" s="8">
        <f t="shared" si="10"/>
        <v>123539.42475000002</v>
      </c>
      <c r="S32" s="8">
        <f>O32*(1+$K$3)</f>
        <v>162304.73824999997</v>
      </c>
      <c r="T32" s="8">
        <f t="shared" si="12"/>
        <v>111051.17873918</v>
      </c>
      <c r="U32" s="8">
        <f t="shared" si="13"/>
        <v>122461.35958069871</v>
      </c>
      <c r="V32" s="8">
        <f t="shared" si="14"/>
        <v>129716.39598750003</v>
      </c>
      <c r="W32" s="8">
        <f>S32*(1+$K$3)</f>
        <v>186650.44898749996</v>
      </c>
    </row>
    <row r="33" spans="1:23" x14ac:dyDescent="0.2">
      <c r="E33" s="9"/>
      <c r="G33" s="1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23" t="s">
        <v>33</v>
      </c>
      <c r="B34" s="23"/>
      <c r="C34" s="23"/>
      <c r="D34" s="23"/>
      <c r="E34" s="1" t="s">
        <v>29</v>
      </c>
      <c r="F34" s="23" t="s">
        <v>3</v>
      </c>
      <c r="G34" s="23"/>
      <c r="H34" s="23"/>
      <c r="I34" s="23"/>
      <c r="J34" s="23" t="s">
        <v>4</v>
      </c>
      <c r="K34" s="23"/>
      <c r="L34" s="23"/>
      <c r="M34" s="23"/>
      <c r="N34" s="23" t="s">
        <v>5</v>
      </c>
      <c r="O34" s="23"/>
      <c r="P34" s="23"/>
      <c r="Q34" s="23"/>
      <c r="R34" s="23" t="s">
        <v>6</v>
      </c>
      <c r="S34" s="23"/>
      <c r="T34" s="23"/>
      <c r="U34" s="23"/>
    </row>
    <row r="35" spans="1:23" x14ac:dyDescent="0.2">
      <c r="A35" s="2"/>
      <c r="B35" s="11"/>
      <c r="C35" s="12"/>
      <c r="D35" s="13"/>
      <c r="E35" s="1"/>
      <c r="F35" s="3">
        <v>0.01</v>
      </c>
      <c r="G35" s="4">
        <v>3.5000000000000003E-2</v>
      </c>
      <c r="H35" s="3">
        <v>0.05</v>
      </c>
      <c r="I35" s="3">
        <v>0.15</v>
      </c>
      <c r="J35" s="3">
        <v>0.01</v>
      </c>
      <c r="K35" s="4">
        <v>3.5000000000000003E-2</v>
      </c>
      <c r="L35" s="3">
        <v>0.05</v>
      </c>
      <c r="M35" s="3">
        <v>0.15</v>
      </c>
      <c r="N35" s="3">
        <v>0.01</v>
      </c>
      <c r="O35" s="4">
        <v>3.5000000000000003E-2</v>
      </c>
      <c r="P35" s="3">
        <v>0.05</v>
      </c>
      <c r="Q35" s="3">
        <v>0.15</v>
      </c>
      <c r="R35" s="3">
        <v>0.01</v>
      </c>
      <c r="S35" s="4">
        <v>3.5000000000000003E-2</v>
      </c>
      <c r="T35" s="3">
        <v>0.05</v>
      </c>
      <c r="U35" s="3">
        <v>0.15</v>
      </c>
    </row>
    <row r="36" spans="1:23" x14ac:dyDescent="0.2">
      <c r="A36" s="23" t="s">
        <v>43</v>
      </c>
      <c r="B36" s="24" t="s">
        <v>30</v>
      </c>
      <c r="C36" s="25"/>
      <c r="D36" s="26"/>
      <c r="E36" s="6">
        <v>26152.350000000002</v>
      </c>
      <c r="F36" s="8">
        <f>E36*(1+$H$3)</f>
        <v>26413.873500000002</v>
      </c>
      <c r="G36" s="8">
        <f>E36*(1+$I$3)</f>
        <v>27067.682250000002</v>
      </c>
      <c r="H36" s="8">
        <f>E36*(1+$J$3)</f>
        <v>27459.967500000002</v>
      </c>
      <c r="I36" s="8">
        <f>E36*(1+$K$3)</f>
        <v>30075.202499999999</v>
      </c>
      <c r="J36" s="8">
        <f>F36*(1+$H$3)</f>
        <v>26678.012235000002</v>
      </c>
      <c r="K36" s="8">
        <f>G36*(1+$I$3)</f>
        <v>28015.051128750001</v>
      </c>
      <c r="L36" s="8">
        <f>H36*(1+$J$3)</f>
        <v>28832.965875000005</v>
      </c>
      <c r="M36" s="8">
        <f>I36*(1+$K$3)</f>
        <v>34586.482874999994</v>
      </c>
      <c r="N36" s="8">
        <f>J36*(1+$H$3)</f>
        <v>26944.792357350001</v>
      </c>
      <c r="O36" s="8">
        <f>K36*(1+$I$3)</f>
        <v>28995.577918256247</v>
      </c>
      <c r="P36" s="8">
        <f>L36*(1+$J$3)</f>
        <v>30274.614168750006</v>
      </c>
      <c r="Q36" s="8">
        <f>M36*(1+$K$3)</f>
        <v>39774.455306249991</v>
      </c>
      <c r="R36" s="8">
        <f>N36*(1+$H$3)</f>
        <v>27214.240280923503</v>
      </c>
      <c r="S36" s="8">
        <f>O36*(1+$I$3)</f>
        <v>30010.423145395212</v>
      </c>
      <c r="T36" s="8">
        <f>P36*(1+$J$3)</f>
        <v>31788.344877187508</v>
      </c>
      <c r="U36" s="8">
        <f>Q36*(1+$K$3)</f>
        <v>45740.623602187487</v>
      </c>
    </row>
    <row r="37" spans="1:23" x14ac:dyDescent="0.2">
      <c r="A37" s="23"/>
      <c r="B37" s="24" t="s">
        <v>39</v>
      </c>
      <c r="C37" s="25"/>
      <c r="D37" s="26"/>
      <c r="E37" s="6">
        <v>39681</v>
      </c>
      <c r="F37" s="8">
        <f t="shared" ref="F37:F43" si="16">E37*(1+$H$3)</f>
        <v>40077.81</v>
      </c>
      <c r="G37" s="8">
        <f t="shared" ref="G37:G43" si="17">E37*(1+$I$3)</f>
        <v>41069.834999999999</v>
      </c>
      <c r="H37" s="8">
        <f t="shared" ref="H37:H43" si="18">E37*(1+$J$3)</f>
        <v>41665.050000000003</v>
      </c>
      <c r="I37" s="8">
        <f t="shared" ref="I37:I43" si="19">E37*(1+$K$3)</f>
        <v>45633.149999999994</v>
      </c>
      <c r="J37" s="8">
        <f t="shared" ref="J37:J45" si="20">F37*(1+$H$3)</f>
        <v>40478.588100000001</v>
      </c>
      <c r="K37" s="8">
        <f t="shared" ref="K37:K45" si="21">G37*(1+$I$3)</f>
        <v>42507.279224999998</v>
      </c>
      <c r="L37" s="8">
        <f t="shared" ref="L37:L45" si="22">H37*(1+$J$3)</f>
        <v>43748.302500000005</v>
      </c>
      <c r="M37" s="8">
        <f t="shared" ref="M37:M45" si="23">I37*(1+$K$3)</f>
        <v>52478.12249999999</v>
      </c>
      <c r="N37" s="8">
        <f t="shared" ref="N37:N45" si="24">J37*(1+$H$3)</f>
        <v>40883.373981000004</v>
      </c>
      <c r="O37" s="8">
        <f t="shared" ref="O37:O45" si="25">K37*(1+$I$3)</f>
        <v>43995.033997874998</v>
      </c>
      <c r="P37" s="8">
        <f t="shared" ref="P37:P45" si="26">L37*(1+$J$3)</f>
        <v>45935.717625000005</v>
      </c>
      <c r="Q37" s="8">
        <f t="shared" ref="Q37:Q45" si="27">M37*(1+$K$3)</f>
        <v>60349.840874999987</v>
      </c>
      <c r="R37" s="8">
        <f t="shared" ref="R37:R45" si="28">N37*(1+$H$3)</f>
        <v>41292.207720810002</v>
      </c>
      <c r="S37" s="8">
        <f t="shared" ref="S37:S45" si="29">O37*(1+$I$3)</f>
        <v>45534.860187800623</v>
      </c>
      <c r="T37" s="8">
        <f>P37*(1+$J$3)</f>
        <v>48232.50350625001</v>
      </c>
      <c r="U37" s="8">
        <f t="shared" ref="U37:U45" si="30">Q37*(1+$K$3)</f>
        <v>69402.317006249985</v>
      </c>
    </row>
    <row r="38" spans="1:23" x14ac:dyDescent="0.2">
      <c r="A38" s="23" t="s">
        <v>34</v>
      </c>
      <c r="B38" s="24" t="s">
        <v>30</v>
      </c>
      <c r="C38" s="25"/>
      <c r="D38" s="26"/>
      <c r="E38" s="6">
        <v>26152.350000000002</v>
      </c>
      <c r="F38" s="8">
        <f t="shared" si="16"/>
        <v>26413.873500000002</v>
      </c>
      <c r="G38" s="8">
        <f t="shared" si="17"/>
        <v>27067.682250000002</v>
      </c>
      <c r="H38" s="8">
        <f t="shared" si="18"/>
        <v>27459.967500000002</v>
      </c>
      <c r="I38" s="8">
        <f t="shared" si="19"/>
        <v>30075.202499999999</v>
      </c>
      <c r="J38" s="8">
        <f t="shared" si="20"/>
        <v>26678.012235000002</v>
      </c>
      <c r="K38" s="8">
        <f t="shared" si="21"/>
        <v>28015.051128750001</v>
      </c>
      <c r="L38" s="8">
        <f t="shared" si="22"/>
        <v>28832.965875000005</v>
      </c>
      <c r="M38" s="8">
        <f t="shared" si="23"/>
        <v>34586.482874999994</v>
      </c>
      <c r="N38" s="8">
        <f t="shared" si="24"/>
        <v>26944.792357350001</v>
      </c>
      <c r="O38" s="8">
        <f t="shared" si="25"/>
        <v>28995.577918256247</v>
      </c>
      <c r="P38" s="8">
        <f t="shared" si="26"/>
        <v>30274.614168750006</v>
      </c>
      <c r="Q38" s="8">
        <f t="shared" si="27"/>
        <v>39774.455306249991</v>
      </c>
      <c r="R38" s="8">
        <f t="shared" si="28"/>
        <v>27214.240280923503</v>
      </c>
      <c r="S38" s="8">
        <f t="shared" si="29"/>
        <v>30010.423145395212</v>
      </c>
      <c r="T38" s="8">
        <f t="shared" ref="T38:T45" si="31">P38*(1+$J$3)</f>
        <v>31788.344877187508</v>
      </c>
      <c r="U38" s="8">
        <f t="shared" si="30"/>
        <v>45740.623602187487</v>
      </c>
    </row>
    <row r="39" spans="1:23" x14ac:dyDescent="0.2">
      <c r="A39" s="23"/>
      <c r="B39" s="24" t="s">
        <v>39</v>
      </c>
      <c r="C39" s="25"/>
      <c r="D39" s="26"/>
      <c r="E39" s="6">
        <v>39681</v>
      </c>
      <c r="F39" s="8">
        <f t="shared" si="16"/>
        <v>40077.81</v>
      </c>
      <c r="G39" s="8">
        <f t="shared" si="17"/>
        <v>41069.834999999999</v>
      </c>
      <c r="H39" s="8">
        <f t="shared" si="18"/>
        <v>41665.050000000003</v>
      </c>
      <c r="I39" s="8">
        <f t="shared" si="19"/>
        <v>45633.149999999994</v>
      </c>
      <c r="J39" s="8">
        <f t="shared" si="20"/>
        <v>40478.588100000001</v>
      </c>
      <c r="K39" s="8">
        <f t="shared" si="21"/>
        <v>42507.279224999998</v>
      </c>
      <c r="L39" s="8">
        <f t="shared" si="22"/>
        <v>43748.302500000005</v>
      </c>
      <c r="M39" s="8">
        <f t="shared" si="23"/>
        <v>52478.12249999999</v>
      </c>
      <c r="N39" s="8">
        <f t="shared" si="24"/>
        <v>40883.373981000004</v>
      </c>
      <c r="O39" s="8">
        <f t="shared" si="25"/>
        <v>43995.033997874998</v>
      </c>
      <c r="P39" s="8">
        <f t="shared" si="26"/>
        <v>45935.717625000005</v>
      </c>
      <c r="Q39" s="8">
        <f t="shared" si="27"/>
        <v>60349.840874999987</v>
      </c>
      <c r="R39" s="8">
        <f t="shared" si="28"/>
        <v>41292.207720810002</v>
      </c>
      <c r="S39" s="8">
        <f t="shared" si="29"/>
        <v>45534.860187800623</v>
      </c>
      <c r="T39" s="8">
        <f t="shared" si="31"/>
        <v>48232.50350625001</v>
      </c>
      <c r="U39" s="8">
        <f t="shared" si="30"/>
        <v>69402.317006249985</v>
      </c>
    </row>
    <row r="40" spans="1:23" x14ac:dyDescent="0.2">
      <c r="A40" s="23" t="s">
        <v>35</v>
      </c>
      <c r="B40" s="24" t="s">
        <v>30</v>
      </c>
      <c r="C40" s="25"/>
      <c r="D40" s="26"/>
      <c r="E40" s="6">
        <v>23362.5</v>
      </c>
      <c r="F40" s="8">
        <f t="shared" si="16"/>
        <v>23596.125</v>
      </c>
      <c r="G40" s="8">
        <f t="shared" si="17"/>
        <v>24180.187499999996</v>
      </c>
      <c r="H40" s="8">
        <f t="shared" si="18"/>
        <v>24530.625</v>
      </c>
      <c r="I40" s="8">
        <f t="shared" si="19"/>
        <v>26866.874999999996</v>
      </c>
      <c r="J40" s="8">
        <f t="shared" si="20"/>
        <v>23832.08625</v>
      </c>
      <c r="K40" s="8">
        <f t="shared" si="21"/>
        <v>25026.494062499994</v>
      </c>
      <c r="L40" s="8">
        <f t="shared" si="22"/>
        <v>25757.15625</v>
      </c>
      <c r="M40" s="8">
        <f t="shared" si="23"/>
        <v>30896.906249999993</v>
      </c>
      <c r="N40" s="8">
        <f t="shared" si="24"/>
        <v>24070.407112500001</v>
      </c>
      <c r="O40" s="8">
        <f t="shared" si="25"/>
        <v>25902.421354687493</v>
      </c>
      <c r="P40" s="8">
        <f t="shared" si="26"/>
        <v>27045.014062500002</v>
      </c>
      <c r="Q40" s="8">
        <f t="shared" si="27"/>
        <v>35531.44218749999</v>
      </c>
      <c r="R40" s="8">
        <f t="shared" si="28"/>
        <v>24311.111183625002</v>
      </c>
      <c r="S40" s="8">
        <f t="shared" si="29"/>
        <v>26809.006102101554</v>
      </c>
      <c r="T40" s="8">
        <f t="shared" si="31"/>
        <v>28397.264765625005</v>
      </c>
      <c r="U40" s="8">
        <f t="shared" si="30"/>
        <v>40861.158515624986</v>
      </c>
    </row>
    <row r="41" spans="1:23" x14ac:dyDescent="0.2">
      <c r="A41" s="23"/>
      <c r="B41" s="24" t="s">
        <v>39</v>
      </c>
      <c r="C41" s="25"/>
      <c r="D41" s="26"/>
      <c r="E41" s="6">
        <v>56791</v>
      </c>
      <c r="F41" s="8">
        <f t="shared" si="16"/>
        <v>57358.91</v>
      </c>
      <c r="G41" s="8">
        <f t="shared" si="17"/>
        <v>58778.684999999998</v>
      </c>
      <c r="H41" s="8">
        <f t="shared" si="18"/>
        <v>59630.55</v>
      </c>
      <c r="I41" s="8">
        <f t="shared" si="19"/>
        <v>65309.649999999994</v>
      </c>
      <c r="J41" s="8">
        <f t="shared" si="20"/>
        <v>57932.499100000001</v>
      </c>
      <c r="K41" s="8">
        <f t="shared" si="21"/>
        <v>60835.93897499999</v>
      </c>
      <c r="L41" s="8">
        <f t="shared" si="22"/>
        <v>62612.077500000007</v>
      </c>
      <c r="M41" s="8">
        <f t="shared" si="23"/>
        <v>75106.097499999989</v>
      </c>
      <c r="N41" s="8">
        <f t="shared" si="24"/>
        <v>58511.824091000002</v>
      </c>
      <c r="O41" s="8">
        <f t="shared" si="25"/>
        <v>62965.196839124983</v>
      </c>
      <c r="P41" s="8">
        <f t="shared" si="26"/>
        <v>65742.681375000015</v>
      </c>
      <c r="Q41" s="8">
        <f t="shared" si="27"/>
        <v>86372.012124999979</v>
      </c>
      <c r="R41" s="8">
        <f t="shared" si="28"/>
        <v>59096.942331910002</v>
      </c>
      <c r="S41" s="8">
        <f t="shared" si="29"/>
        <v>65168.978728494352</v>
      </c>
      <c r="T41" s="8">
        <f t="shared" si="31"/>
        <v>69029.81544375002</v>
      </c>
      <c r="U41" s="8">
        <f t="shared" si="30"/>
        <v>99327.813943749963</v>
      </c>
    </row>
    <row r="42" spans="1:23" x14ac:dyDescent="0.2">
      <c r="A42" s="23" t="s">
        <v>36</v>
      </c>
      <c r="B42" s="24" t="s">
        <v>30</v>
      </c>
      <c r="C42" s="25"/>
      <c r="D42" s="26"/>
      <c r="E42" s="6">
        <v>32933.25</v>
      </c>
      <c r="F42" s="8">
        <f t="shared" si="16"/>
        <v>33262.582499999997</v>
      </c>
      <c r="G42" s="8">
        <f t="shared" si="17"/>
        <v>34085.91375</v>
      </c>
      <c r="H42" s="8">
        <f t="shared" si="18"/>
        <v>34579.912499999999</v>
      </c>
      <c r="I42" s="8">
        <f t="shared" si="19"/>
        <v>37873.237499999996</v>
      </c>
      <c r="J42" s="8">
        <f t="shared" si="20"/>
        <v>33595.208325</v>
      </c>
      <c r="K42" s="8">
        <f t="shared" si="21"/>
        <v>35278.92073125</v>
      </c>
      <c r="L42" s="8">
        <f>H42*(1+$J$3)</f>
        <v>36308.908125000002</v>
      </c>
      <c r="M42" s="8">
        <f t="shared" si="23"/>
        <v>43554.22312499999</v>
      </c>
      <c r="N42" s="8">
        <f t="shared" si="24"/>
        <v>33931.160408249998</v>
      </c>
      <c r="O42" s="8">
        <f>K42*(1+$I$3)</f>
        <v>36513.682956843746</v>
      </c>
      <c r="P42" s="8">
        <f t="shared" si="26"/>
        <v>38124.353531250003</v>
      </c>
      <c r="Q42" s="8">
        <f t="shared" si="27"/>
        <v>50087.356593749981</v>
      </c>
      <c r="R42" s="8">
        <f t="shared" si="28"/>
        <v>34270.472012332495</v>
      </c>
      <c r="S42" s="8">
        <f>O42*(1+$I$3)</f>
        <v>37791.661860333275</v>
      </c>
      <c r="T42" s="8">
        <f t="shared" si="31"/>
        <v>40030.571207812507</v>
      </c>
      <c r="U42" s="8">
        <f t="shared" si="30"/>
        <v>57600.460082812475</v>
      </c>
    </row>
    <row r="43" spans="1:23" x14ac:dyDescent="0.2">
      <c r="A43" s="23"/>
      <c r="B43" s="24" t="s">
        <v>39</v>
      </c>
      <c r="C43" s="25"/>
      <c r="D43" s="26"/>
      <c r="E43" s="6">
        <v>46294</v>
      </c>
      <c r="F43" s="8">
        <f t="shared" si="16"/>
        <v>46756.94</v>
      </c>
      <c r="G43" s="8">
        <f t="shared" si="17"/>
        <v>47914.289999999994</v>
      </c>
      <c r="H43" s="8">
        <f t="shared" si="18"/>
        <v>48608.700000000004</v>
      </c>
      <c r="I43" s="8">
        <f t="shared" si="19"/>
        <v>53238.1</v>
      </c>
      <c r="J43" s="8">
        <f t="shared" si="20"/>
        <v>47224.509400000003</v>
      </c>
      <c r="K43" s="8">
        <f t="shared" si="21"/>
        <v>49591.290149999986</v>
      </c>
      <c r="L43" s="8">
        <f t="shared" si="22"/>
        <v>51039.135000000009</v>
      </c>
      <c r="M43" s="8">
        <f t="shared" si="23"/>
        <v>61223.814999999995</v>
      </c>
      <c r="N43" s="8">
        <f t="shared" si="24"/>
        <v>47696.754494000001</v>
      </c>
      <c r="O43" s="8">
        <f t="shared" si="25"/>
        <v>51326.985305249982</v>
      </c>
      <c r="P43" s="8">
        <f t="shared" si="26"/>
        <v>53591.091750000014</v>
      </c>
      <c r="Q43" s="8">
        <f t="shared" si="27"/>
        <v>70407.387249999985</v>
      </c>
      <c r="R43" s="8">
        <f t="shared" si="28"/>
        <v>48173.722038940003</v>
      </c>
      <c r="S43" s="8">
        <f t="shared" si="29"/>
        <v>53123.429790933726</v>
      </c>
      <c r="T43" s="8">
        <f t="shared" si="31"/>
        <v>56270.646337500017</v>
      </c>
      <c r="U43" s="8">
        <f t="shared" si="30"/>
        <v>80968.495337499975</v>
      </c>
    </row>
    <row r="44" spans="1:23" x14ac:dyDescent="0.2">
      <c r="A44" s="23" t="s">
        <v>100</v>
      </c>
      <c r="B44" s="24" t="s">
        <v>30</v>
      </c>
      <c r="C44" s="25"/>
      <c r="D44" s="26"/>
      <c r="E44" s="6">
        <v>32933.25</v>
      </c>
      <c r="F44" s="8">
        <f t="shared" ref="F44:F49" si="32">E44*(1+$H$3)</f>
        <v>33262.582499999997</v>
      </c>
      <c r="G44" s="8">
        <f t="shared" ref="G44:G49" si="33">E44*(1+$I$3)</f>
        <v>34085.91375</v>
      </c>
      <c r="H44" s="8">
        <f t="shared" ref="H44:H49" si="34">E44*(1+$J$3)</f>
        <v>34579.912499999999</v>
      </c>
      <c r="I44" s="8">
        <f t="shared" ref="I44:I49" si="35">E44*(1+$K$3)</f>
        <v>37873.237499999996</v>
      </c>
      <c r="J44" s="8">
        <f t="shared" si="20"/>
        <v>33595.208325</v>
      </c>
      <c r="K44" s="8">
        <f t="shared" si="21"/>
        <v>35278.92073125</v>
      </c>
      <c r="L44" s="8">
        <f t="shared" si="22"/>
        <v>36308.908125000002</v>
      </c>
      <c r="M44" s="8">
        <f t="shared" si="23"/>
        <v>43554.22312499999</v>
      </c>
      <c r="N44" s="8">
        <f t="shared" si="24"/>
        <v>33931.160408249998</v>
      </c>
      <c r="O44" s="8">
        <f t="shared" si="25"/>
        <v>36513.682956843746</v>
      </c>
      <c r="P44" s="8">
        <f t="shared" si="26"/>
        <v>38124.353531250003</v>
      </c>
      <c r="Q44" s="8">
        <f t="shared" si="27"/>
        <v>50087.356593749981</v>
      </c>
      <c r="R44" s="8">
        <f t="shared" si="28"/>
        <v>34270.472012332495</v>
      </c>
      <c r="S44" s="8">
        <f t="shared" si="29"/>
        <v>37791.661860333275</v>
      </c>
      <c r="T44" s="8">
        <f t="shared" si="31"/>
        <v>40030.571207812507</v>
      </c>
      <c r="U44" s="8">
        <f t="shared" si="30"/>
        <v>57600.460082812475</v>
      </c>
    </row>
    <row r="45" spans="1:23" x14ac:dyDescent="0.2">
      <c r="A45" s="23"/>
      <c r="B45" s="24" t="s">
        <v>39</v>
      </c>
      <c r="C45" s="25"/>
      <c r="D45" s="26"/>
      <c r="E45" s="6">
        <v>63792</v>
      </c>
      <c r="F45" s="8">
        <f t="shared" si="32"/>
        <v>64429.919999999998</v>
      </c>
      <c r="G45" s="8">
        <f t="shared" si="33"/>
        <v>66024.72</v>
      </c>
      <c r="H45" s="8">
        <f t="shared" si="34"/>
        <v>66981.600000000006</v>
      </c>
      <c r="I45" s="8">
        <f t="shared" si="35"/>
        <v>73360.799999999988</v>
      </c>
      <c r="J45" s="8">
        <f t="shared" si="20"/>
        <v>65074.2192</v>
      </c>
      <c r="K45" s="8">
        <f t="shared" si="21"/>
        <v>68335.585200000001</v>
      </c>
      <c r="L45" s="8">
        <f t="shared" si="22"/>
        <v>70330.680000000008</v>
      </c>
      <c r="M45" s="8">
        <f t="shared" si="23"/>
        <v>84364.919999999984</v>
      </c>
      <c r="N45" s="8">
        <f t="shared" si="24"/>
        <v>65724.961391999997</v>
      </c>
      <c r="O45" s="8">
        <f t="shared" si="25"/>
        <v>70727.330682</v>
      </c>
      <c r="P45" s="8">
        <f t="shared" si="26"/>
        <v>73847.214000000007</v>
      </c>
      <c r="Q45" s="8">
        <f t="shared" si="27"/>
        <v>97019.657999999967</v>
      </c>
      <c r="R45" s="8">
        <f t="shared" si="28"/>
        <v>66382.211005919991</v>
      </c>
      <c r="S45" s="8">
        <f t="shared" si="29"/>
        <v>73202.787255869989</v>
      </c>
      <c r="T45" s="8">
        <f t="shared" si="31"/>
        <v>77539.574700000012</v>
      </c>
      <c r="U45" s="8">
        <f t="shared" si="30"/>
        <v>111572.60669999996</v>
      </c>
    </row>
    <row r="46" spans="1:23" x14ac:dyDescent="0.2">
      <c r="A46" s="23" t="s">
        <v>102</v>
      </c>
      <c r="B46" s="24" t="s">
        <v>30</v>
      </c>
      <c r="C46" s="25"/>
      <c r="D46" s="26"/>
      <c r="E46" s="6">
        <v>26152.350000000002</v>
      </c>
      <c r="F46" s="8">
        <f t="shared" si="32"/>
        <v>26413.873500000002</v>
      </c>
      <c r="G46" s="8">
        <f t="shared" si="33"/>
        <v>27067.682250000002</v>
      </c>
      <c r="H46" s="8">
        <f t="shared" si="34"/>
        <v>27459.967500000002</v>
      </c>
      <c r="I46" s="8">
        <f t="shared" si="35"/>
        <v>30075.202499999999</v>
      </c>
      <c r="J46" s="8">
        <f>F46*(1+$H$3)</f>
        <v>26678.012235000002</v>
      </c>
      <c r="K46" s="8">
        <f>G46*(1+$I$3)</f>
        <v>28015.051128750001</v>
      </c>
      <c r="L46" s="8">
        <f>H46*(1+$J$3)</f>
        <v>28832.965875000005</v>
      </c>
      <c r="M46" s="8">
        <f>I46*(1+$K$3)</f>
        <v>34586.482874999994</v>
      </c>
      <c r="N46" s="8">
        <f>J46*(1+$H$3)</f>
        <v>26944.792357350001</v>
      </c>
      <c r="O46" s="8">
        <f>K46*(1+$I$3)</f>
        <v>28995.577918256247</v>
      </c>
      <c r="P46" s="8">
        <f>L46*(1+$J$3)</f>
        <v>30274.614168750006</v>
      </c>
      <c r="Q46" s="8">
        <f>M46*(1+$K$3)</f>
        <v>39774.455306249991</v>
      </c>
      <c r="R46" s="8">
        <f>N46*(1+$H$3)</f>
        <v>27214.240280923503</v>
      </c>
      <c r="S46" s="8">
        <f>O46*(1+$I$3)</f>
        <v>30010.423145395212</v>
      </c>
      <c r="T46" s="8">
        <f>P46*(1+$J$3)</f>
        <v>31788.344877187508</v>
      </c>
      <c r="U46" s="8">
        <f>Q46*(1+$K$3)</f>
        <v>45740.623602187487</v>
      </c>
    </row>
    <row r="47" spans="1:23" x14ac:dyDescent="0.2">
      <c r="A47" s="23"/>
      <c r="B47" s="24" t="s">
        <v>39</v>
      </c>
      <c r="C47" s="25"/>
      <c r="D47" s="26"/>
      <c r="E47" s="6">
        <v>46294</v>
      </c>
      <c r="F47" s="8">
        <f t="shared" si="32"/>
        <v>46756.94</v>
      </c>
      <c r="G47" s="8">
        <f t="shared" si="33"/>
        <v>47914.289999999994</v>
      </c>
      <c r="H47" s="8">
        <f t="shared" si="34"/>
        <v>48608.700000000004</v>
      </c>
      <c r="I47" s="8">
        <f t="shared" si="35"/>
        <v>53238.1</v>
      </c>
      <c r="J47" s="8">
        <f t="shared" ref="J47" si="36">F47*(1+$H$3)</f>
        <v>47224.509400000003</v>
      </c>
      <c r="K47" s="8">
        <f t="shared" ref="K47" si="37">G47*(1+$I$3)</f>
        <v>49591.290149999986</v>
      </c>
      <c r="L47" s="8">
        <f t="shared" ref="L47" si="38">H47*(1+$J$3)</f>
        <v>51039.135000000009</v>
      </c>
      <c r="M47" s="8">
        <f t="shared" ref="M47" si="39">I47*(1+$K$3)</f>
        <v>61223.814999999995</v>
      </c>
      <c r="N47" s="8">
        <f t="shared" ref="N47" si="40">J47*(1+$H$3)</f>
        <v>47696.754494000001</v>
      </c>
      <c r="O47" s="8">
        <f t="shared" ref="O47" si="41">K47*(1+$I$3)</f>
        <v>51326.985305249982</v>
      </c>
      <c r="P47" s="8">
        <f t="shared" ref="P47" si="42">L47*(1+$J$3)</f>
        <v>53591.091750000014</v>
      </c>
      <c r="Q47" s="8">
        <f t="shared" ref="Q47" si="43">M47*(1+$K$3)</f>
        <v>70407.387249999985</v>
      </c>
      <c r="R47" s="8">
        <f t="shared" ref="R47" si="44">N47*(1+$H$3)</f>
        <v>48173.722038940003</v>
      </c>
      <c r="S47" s="8">
        <f t="shared" ref="S47" si="45">O47*(1+$I$3)</f>
        <v>53123.429790933726</v>
      </c>
      <c r="T47" s="8">
        <f t="shared" ref="T47" si="46">P47*(1+$J$3)</f>
        <v>56270.646337500017</v>
      </c>
      <c r="U47" s="8">
        <f t="shared" ref="U47" si="47">Q47*(1+$K$3)</f>
        <v>80968.495337499975</v>
      </c>
    </row>
    <row r="48" spans="1:23" x14ac:dyDescent="0.2">
      <c r="A48" s="23" t="s">
        <v>98</v>
      </c>
      <c r="B48" s="24" t="s">
        <v>30</v>
      </c>
      <c r="C48" s="25"/>
      <c r="D48" s="26"/>
      <c r="E48" s="6">
        <v>19039</v>
      </c>
      <c r="F48" s="8">
        <f t="shared" si="32"/>
        <v>19229.39</v>
      </c>
      <c r="G48" s="8">
        <f t="shared" si="33"/>
        <v>19705.364999999998</v>
      </c>
      <c r="H48" s="8">
        <f t="shared" si="34"/>
        <v>19990.95</v>
      </c>
      <c r="I48" s="8">
        <f t="shared" si="35"/>
        <v>21894.85</v>
      </c>
      <c r="J48" s="8">
        <f>F48*(1+$H$3)</f>
        <v>19421.6839</v>
      </c>
      <c r="K48" s="8">
        <f>G48*(1+$I$3)</f>
        <v>20395.052774999996</v>
      </c>
      <c r="L48" s="8">
        <f>H48*(1+$J$3)</f>
        <v>20990.497500000001</v>
      </c>
      <c r="M48" s="8">
        <f>I48*(1+$K$3)</f>
        <v>25179.077499999996</v>
      </c>
      <c r="N48" s="8">
        <f>J48*(1+$H$3)</f>
        <v>19615.900739000001</v>
      </c>
      <c r="O48" s="8">
        <f>K48*(1+$I$3)</f>
        <v>21108.879622124994</v>
      </c>
      <c r="P48" s="8">
        <f>L48*(1+$J$3)</f>
        <v>22040.022375000004</v>
      </c>
      <c r="Q48" s="8">
        <f>M48*(1+$K$3)</f>
        <v>28955.939124999994</v>
      </c>
      <c r="R48" s="8">
        <f>N48*(1+$H$3)</f>
        <v>19812.059746390001</v>
      </c>
      <c r="S48" s="8">
        <f>O48*(1+$I$3)</f>
        <v>21847.690408899369</v>
      </c>
      <c r="T48" s="8">
        <f>P48*(1+$J$3)</f>
        <v>23142.023493750006</v>
      </c>
      <c r="U48" s="8">
        <f>Q48*(1+$K$3)</f>
        <v>33299.329993749991</v>
      </c>
    </row>
    <row r="49" spans="1:21" x14ac:dyDescent="0.2">
      <c r="A49" s="23"/>
      <c r="B49" s="24" t="s">
        <v>39</v>
      </c>
      <c r="C49" s="25"/>
      <c r="D49" s="26"/>
      <c r="E49" s="6">
        <v>22176</v>
      </c>
      <c r="F49" s="8">
        <f t="shared" si="32"/>
        <v>22397.759999999998</v>
      </c>
      <c r="G49" s="8">
        <f t="shared" si="33"/>
        <v>22952.16</v>
      </c>
      <c r="H49" s="8">
        <f t="shared" si="34"/>
        <v>23284.799999999999</v>
      </c>
      <c r="I49" s="8">
        <f t="shared" si="35"/>
        <v>25502.399999999998</v>
      </c>
      <c r="J49" s="8">
        <f t="shared" ref="J49" si="48">F49*(1+$H$3)</f>
        <v>22621.7376</v>
      </c>
      <c r="K49" s="8">
        <f t="shared" ref="K49" si="49">G49*(1+$I$3)</f>
        <v>23755.485599999996</v>
      </c>
      <c r="L49" s="8">
        <f t="shared" ref="L49" si="50">H49*(1+$J$3)</f>
        <v>24449.040000000001</v>
      </c>
      <c r="M49" s="8">
        <f t="shared" ref="M49" si="51">I49*(1+$K$3)</f>
        <v>29327.759999999995</v>
      </c>
      <c r="N49" s="8">
        <f t="shared" ref="N49" si="52">J49*(1+$H$3)</f>
        <v>22847.954976000001</v>
      </c>
      <c r="O49" s="8">
        <f t="shared" ref="O49" si="53">K49*(1+$I$3)</f>
        <v>24586.927595999994</v>
      </c>
      <c r="P49" s="8">
        <f t="shared" ref="P49" si="54">L49*(1+$J$3)</f>
        <v>25671.492000000002</v>
      </c>
      <c r="Q49" s="8">
        <f t="shared" ref="Q49" si="55">M49*(1+$K$3)</f>
        <v>33726.923999999992</v>
      </c>
      <c r="R49" s="8">
        <f t="shared" ref="R49" si="56">N49*(1+$H$3)</f>
        <v>23076.43452576</v>
      </c>
      <c r="S49" s="8">
        <f t="shared" ref="S49" si="57">O49*(1+$I$3)</f>
        <v>25447.470061859993</v>
      </c>
      <c r="T49" s="8">
        <f t="shared" ref="T49" si="58">P49*(1+$J$3)</f>
        <v>26955.066600000002</v>
      </c>
      <c r="U49" s="8">
        <f t="shared" ref="U49" si="59">Q49*(1+$K$3)</f>
        <v>38785.962599999984</v>
      </c>
    </row>
    <row r="51" spans="1:21" x14ac:dyDescent="0.2">
      <c r="A51" s="1" t="s">
        <v>48</v>
      </c>
      <c r="B51" s="1" t="s">
        <v>49</v>
      </c>
    </row>
    <row r="67" spans="1:10" x14ac:dyDescent="0.2">
      <c r="G67" s="10"/>
      <c r="I67" s="10"/>
      <c r="J67" s="10"/>
    </row>
    <row r="68" spans="1:10" x14ac:dyDescent="0.2">
      <c r="G68" s="10"/>
      <c r="I68" s="10"/>
    </row>
    <row r="73" spans="1:10" x14ac:dyDescent="0.2">
      <c r="A73" s="10"/>
    </row>
    <row r="75" spans="1:10" x14ac:dyDescent="0.2">
      <c r="A75" s="10"/>
    </row>
  </sheetData>
  <mergeCells count="86">
    <mergeCell ref="A23:A24"/>
    <mergeCell ref="B23:B24"/>
    <mergeCell ref="C23:C24"/>
    <mergeCell ref="D23:D24"/>
    <mergeCell ref="A31:A32"/>
    <mergeCell ref="B31:B32"/>
    <mergeCell ref="C31:C32"/>
    <mergeCell ref="D31:D32"/>
    <mergeCell ref="A27:A28"/>
    <mergeCell ref="B27:B28"/>
    <mergeCell ref="C27:C28"/>
    <mergeCell ref="D27:D28"/>
    <mergeCell ref="A29:A30"/>
    <mergeCell ref="B29:B30"/>
    <mergeCell ref="C29:C30"/>
    <mergeCell ref="D29:D30"/>
    <mergeCell ref="A15:A18"/>
    <mergeCell ref="B15:B18"/>
    <mergeCell ref="C15:C18"/>
    <mergeCell ref="D15:D18"/>
    <mergeCell ref="A19:A22"/>
    <mergeCell ref="B19:B22"/>
    <mergeCell ref="C19:C22"/>
    <mergeCell ref="D19:D22"/>
    <mergeCell ref="C9:C10"/>
    <mergeCell ref="D9:D10"/>
    <mergeCell ref="A11:A14"/>
    <mergeCell ref="B11:B14"/>
    <mergeCell ref="C11:C14"/>
    <mergeCell ref="D11:D14"/>
    <mergeCell ref="A46:A47"/>
    <mergeCell ref="B46:D46"/>
    <mergeCell ref="B47:D47"/>
    <mergeCell ref="A48:A49"/>
    <mergeCell ref="B48:D48"/>
    <mergeCell ref="B49:D49"/>
    <mergeCell ref="A42:A43"/>
    <mergeCell ref="B42:D42"/>
    <mergeCell ref="B43:D43"/>
    <mergeCell ref="A44:A45"/>
    <mergeCell ref="B44:D44"/>
    <mergeCell ref="B45:D45"/>
    <mergeCell ref="A38:A39"/>
    <mergeCell ref="B38:D38"/>
    <mergeCell ref="B40:D40"/>
    <mergeCell ref="B39:D39"/>
    <mergeCell ref="A40:A41"/>
    <mergeCell ref="B41:D41"/>
    <mergeCell ref="F34:I34"/>
    <mergeCell ref="J34:M34"/>
    <mergeCell ref="N34:Q34"/>
    <mergeCell ref="R34:U34"/>
    <mergeCell ref="A36:A37"/>
    <mergeCell ref="B36:D36"/>
    <mergeCell ref="B37:D37"/>
    <mergeCell ref="E25:E26"/>
    <mergeCell ref="E27:E28"/>
    <mergeCell ref="E29:E30"/>
    <mergeCell ref="E31:E32"/>
    <mergeCell ref="A34:D34"/>
    <mergeCell ref="A25:A26"/>
    <mergeCell ref="B25:B26"/>
    <mergeCell ref="C25:C26"/>
    <mergeCell ref="D25:D26"/>
    <mergeCell ref="E23:E24"/>
    <mergeCell ref="A2:D2"/>
    <mergeCell ref="H2:K2"/>
    <mergeCell ref="L2:O2"/>
    <mergeCell ref="P2:S2"/>
    <mergeCell ref="E7:E8"/>
    <mergeCell ref="E9:E10"/>
    <mergeCell ref="E11:E14"/>
    <mergeCell ref="E15:E18"/>
    <mergeCell ref="E19:E22"/>
    <mergeCell ref="A7:A8"/>
    <mergeCell ref="B7:B8"/>
    <mergeCell ref="C7:C8"/>
    <mergeCell ref="D7:D8"/>
    <mergeCell ref="A9:A10"/>
    <mergeCell ref="B9:B10"/>
    <mergeCell ref="T2:W2"/>
    <mergeCell ref="E5:E6"/>
    <mergeCell ref="A5:A6"/>
    <mergeCell ref="B5:B6"/>
    <mergeCell ref="C5:C6"/>
    <mergeCell ref="D5:D6"/>
  </mergeCells>
  <hyperlinks>
    <hyperlink ref="A1" r:id="rId1" xr:uid="{00000000-0004-0000-0300-000000000000}"/>
    <hyperlink ref="G1" r:id="rId2" xr:uid="{00000000-0004-0000-03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Agenda for Change</vt:lpstr>
      <vt:lpstr>Inner London - additional</vt:lpstr>
      <vt:lpstr>Outer London</vt:lpstr>
      <vt:lpstr>Fringe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2021-06-29T09:55:07Z</cp:lastPrinted>
  <dcterms:created xsi:type="dcterms:W3CDTF">2021-06-15T10:32:59Z</dcterms:created>
  <dcterms:modified xsi:type="dcterms:W3CDTF">2021-07-22T14:38:05Z</dcterms:modified>
</cp:coreProperties>
</file>